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60" activeTab="0"/>
  </bookViews>
  <sheets>
    <sheet name="PRESUPUESTO" sheetId="1" r:id="rId1"/>
  </sheets>
  <definedNames/>
  <calcPr fullCalcOnLoad="1"/>
</workbook>
</file>

<file path=xl/sharedStrings.xml><?xml version="1.0" encoding="utf-8"?>
<sst xmlns="http://schemas.openxmlformats.org/spreadsheetml/2006/main" count="186" uniqueCount="53">
  <si>
    <t>CANTIDAD</t>
  </si>
  <si>
    <t>ML</t>
  </si>
  <si>
    <t>UNIDAD</t>
  </si>
  <si>
    <t>No.</t>
  </si>
  <si>
    <t>P.A</t>
  </si>
  <si>
    <t>VALOR</t>
  </si>
  <si>
    <t>%</t>
  </si>
  <si>
    <r>
      <t>M</t>
    </r>
    <r>
      <rPr>
        <vertAlign val="superscript"/>
        <sz val="11"/>
        <rFont val="Calibri"/>
        <family val="2"/>
      </rPr>
      <t>2</t>
    </r>
  </si>
  <si>
    <r>
      <t>M</t>
    </r>
    <r>
      <rPr>
        <vertAlign val="superscript"/>
        <sz val="11"/>
        <rFont val="Calibri"/>
        <family val="2"/>
      </rPr>
      <t>3</t>
    </r>
  </si>
  <si>
    <t>DESCRIPCION</t>
  </si>
  <si>
    <t>PRECIO UNITARIO</t>
  </si>
  <si>
    <t>I.00</t>
  </si>
  <si>
    <t>PRELIMINARES</t>
  </si>
  <si>
    <t>Caseta de Materiales</t>
  </si>
  <si>
    <t>MOVIMIENTO DE TIERRAS:</t>
  </si>
  <si>
    <t>Direccion Tecnica</t>
  </si>
  <si>
    <t>Transporte</t>
  </si>
  <si>
    <t xml:space="preserve">Itbis (De La Direccion Tecnica) </t>
  </si>
  <si>
    <t xml:space="preserve">  MAS (Gastos Generales):</t>
  </si>
  <si>
    <t>SUB - TOTAL</t>
  </si>
  <si>
    <t>Transporte interno de materiales</t>
  </si>
  <si>
    <t>Afine y preparacion de terreno</t>
  </si>
  <si>
    <t>Bote material inservible + 30% abultamiento</t>
  </si>
  <si>
    <t>Construccion de:</t>
  </si>
  <si>
    <r>
      <t xml:space="preserve">Conten secc. 0.10 m2, H.S. </t>
    </r>
    <r>
      <rPr>
        <sz val="9"/>
        <rFont val="Arial"/>
        <family val="2"/>
      </rPr>
      <t>ḟ</t>
    </r>
    <r>
      <rPr>
        <sz val="9"/>
        <rFont val="Calibri"/>
        <family val="2"/>
      </rPr>
      <t>c = 210 Kg/cm2</t>
    </r>
  </si>
  <si>
    <t>Varios:</t>
  </si>
  <si>
    <t>Limpieza y bote final</t>
  </si>
  <si>
    <t>PROYECTO No. 1: CONSTRUCCION ACERAS Y CONTENES BARRIO LA MANSION.</t>
  </si>
  <si>
    <t xml:space="preserve">                                                                     SUB TOTAL GENERAL PROYECTO No. 1 BARRIO LA MANSION RD$</t>
  </si>
  <si>
    <t>Relleno compactado caliche, esp. 0.20 m.</t>
  </si>
  <si>
    <r>
      <t xml:space="preserve">Acera frotada c/escobillon y violinada (Ancho = 1.0 m., esp. = 0.10 m., H.A. </t>
    </r>
    <r>
      <rPr>
        <sz val="9"/>
        <rFont val="Arial"/>
        <family val="2"/>
      </rPr>
      <t>ḟ</t>
    </r>
    <r>
      <rPr>
        <sz val="9"/>
        <rFont val="Calibri"/>
        <family val="2"/>
      </rPr>
      <t>c = 210 Kg/Cm2)</t>
    </r>
  </si>
  <si>
    <t>PROYECTO No. 2: CONSTRUCCION ACERAS Y CONTENES BARRIO VILLA CANAAN.</t>
  </si>
  <si>
    <t xml:space="preserve">                                                               SUB TOTAL GENERAL PROYECTO No. 2 BARRIO VILLA CANAAN RD$</t>
  </si>
  <si>
    <t xml:space="preserve">Replanteo topografico </t>
  </si>
  <si>
    <t>PROYECTO No. 3: CONSTRUCCION ACERAS Y CONTENES BARRIO EL PLAY.</t>
  </si>
  <si>
    <t>Base Telfold 10%</t>
  </si>
  <si>
    <t>PROYECTO No. 4: CONSTRUCCION ACERAS Y CONTENES BARRIO ADUANA VIEJA.</t>
  </si>
  <si>
    <t xml:space="preserve">                                                                     SUB TOTAL GENERAL PROYECTO No. 3 BARRIO EL PLAY RD$</t>
  </si>
  <si>
    <t xml:space="preserve">                                                                   SUB TOTAL GENERAL PROYECTO No. 4 BARRIO ADUANA VIEJA RD$</t>
  </si>
  <si>
    <t>PROYECTO No. 5: CONSTRUCCION ACERAS Y CONTENES BARRIO LA GALLERA.</t>
  </si>
  <si>
    <t xml:space="preserve">                                                                     SUB TOTAL GENERAL PROYECTO No. 5 BARRIO LA GALLERA RD$</t>
  </si>
  <si>
    <t xml:space="preserve">                                                                                    SUB TOTAL GENERAL PROYECTO 1+2+3+4+5 RD$</t>
  </si>
  <si>
    <t>Codia</t>
  </si>
  <si>
    <t xml:space="preserve">                                                                                                                     TOTAL GENERAL A CONTRATAR RD$</t>
  </si>
  <si>
    <t>Gastos Administracion Obra</t>
  </si>
  <si>
    <t>Seguros y Fianzas</t>
  </si>
  <si>
    <t>Ley 686, Fondo Pensiones y Jubilaciones Obreros De La Construccion</t>
  </si>
  <si>
    <t xml:space="preserve">Base Telfold </t>
  </si>
  <si>
    <t>UBICACIÓN: Sector Politecnico La Mansion, C/Santa Teresa Esq. Colon, Ayuntamiento Municipal Comendador</t>
  </si>
  <si>
    <t>UBICACIÓN: Sector Villa Canaan, Ayuntamiento Municipal Comendador</t>
  </si>
  <si>
    <t>UBICACIÓN: Sector El Play, Ayuntamiento  Municipal Comendador</t>
  </si>
  <si>
    <t>UBICACIÓN: Sector Aduana Vieja, Ayuntamiento  Municipal Comendador</t>
  </si>
  <si>
    <t>UBICACIÓN: Sector La Gallera, Ayuntamiento  Municipal Comendador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</si>
</sst>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_-* #,##0.000\ _€_-;\-* #,##0.000\ _€_-;_-* &quot;-&quot;??\ _€_-;_-@_-"/>
    <numFmt numFmtId="180" formatCode="_-* #,##0.0\ _€_-;\-* #,##0.0\ _€_-;_-* &quot;-&quot;??\ _€_-;_-@_-"/>
    <numFmt numFmtId="181" formatCode="_-* #,##0\ _€_-;\-* #,##0\ _€_-;_-* &quot;-&quot;??\ _€_-;_-@_-"/>
    <numFmt numFmtId="182" formatCode="0.000"/>
    <numFmt numFmtId="183" formatCode="0.0000000"/>
    <numFmt numFmtId="184" formatCode="0.000000"/>
    <numFmt numFmtId="185" formatCode="0.00000"/>
    <numFmt numFmtId="186" formatCode="0.0000"/>
    <numFmt numFmtId="187" formatCode="0.00000000"/>
    <numFmt numFmtId="188" formatCode="[$RD$-1C0A]#,##0.00_ ;\-[$RD$-1C0A]#,##0.00\ "/>
    <numFmt numFmtId="189" formatCode="_-* #,##0.0000\ _€_-;\-* #,##0.0000\ _€_-;_-* &quot;-&quot;??\ _€_-;_-@_-"/>
    <numFmt numFmtId="190" formatCode="_-* #,##0.000\ _€_-;\-* #,##0.000\ _€_-;_-* &quot;-&quot;???\ _€_-;_-@_-"/>
    <numFmt numFmtId="191" formatCode="0.000000000"/>
    <numFmt numFmtId="192" formatCode="_-* #,##0.0000\ _€_-;\-* #,##0.0000\ _€_-;_-* &quot;-&quot;????\ _€_-;_-@_-"/>
    <numFmt numFmtId="193" formatCode="&quot;$&quot;#,##0.00;\-&quot;$&quot;#,##0.00"/>
    <numFmt numFmtId="194" formatCode="&quot;$&quot;#,##0.00;[Red]\-&quot;$&quot;#,##0.00"/>
    <numFmt numFmtId="195" formatCode="_-* #,##0.00000\ _€_-;\-* #,##0.00000\ _€_-;_-* &quot;-&quot;??\ _€_-;_-@_-"/>
    <numFmt numFmtId="196" formatCode="[$-C0A]dddd\,\ dd&quot; de &quot;mmmm&quot; de &quot;yyyy"/>
    <numFmt numFmtId="197" formatCode="_-* #,##0.00_-;\-* #,##0.00_-;_-* &quot;-&quot;??_-;_-@_-"/>
    <numFmt numFmtId="198" formatCode="_(* #,##0.0000_);_(* \(#,##0.0000\);_(* &quot;-&quot;????_);_(@_)"/>
    <numFmt numFmtId="199" formatCode="_(* #,##0.00000_);_(* \(#,##0.00000\);_(* &quot;-&quot;?????_);_(@_)"/>
    <numFmt numFmtId="200" formatCode="[$-1C0A]dddd\,\ dd&quot; de &quot;mmmm&quot; de &quot;yyyy"/>
    <numFmt numFmtId="201" formatCode="_-* #,##0.000000\ _€_-;\-* #,##0.000000\ _€_-;_-* &quot;-&quot;??\ _€_-;_-@_-"/>
  </numFmts>
  <fonts count="45">
    <font>
      <sz val="10"/>
      <name val="Arial"/>
      <family val="0"/>
    </font>
    <font>
      <sz val="9"/>
      <name val="Arial"/>
      <family val="2"/>
    </font>
    <font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/>
      <top/>
      <bottom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3" fontId="4" fillId="0" borderId="16" xfId="42" applyNumberFormat="1" applyFont="1" applyBorder="1" applyAlignment="1">
      <alignment horizontal="center" vertical="center"/>
    </xf>
    <xf numFmtId="43" fontId="4" fillId="0" borderId="15" xfId="42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43" fontId="3" fillId="0" borderId="15" xfId="42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/>
    </xf>
    <xf numFmtId="177" fontId="4" fillId="0" borderId="16" xfId="42" applyFont="1" applyBorder="1" applyAlignment="1">
      <alignment horizontal="center" vertical="center"/>
    </xf>
    <xf numFmtId="177" fontId="4" fillId="0" borderId="15" xfId="42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3" fontId="3" fillId="0" borderId="17" xfId="42" applyNumberFormat="1" applyFont="1" applyBorder="1" applyAlignment="1">
      <alignment horizontal="center" vertical="center"/>
    </xf>
    <xf numFmtId="43" fontId="3" fillId="0" borderId="21" xfId="42" applyNumberFormat="1" applyFont="1" applyBorder="1" applyAlignment="1">
      <alignment horizontal="center" vertical="center"/>
    </xf>
    <xf numFmtId="43" fontId="3" fillId="0" borderId="22" xfId="42" applyNumberFormat="1" applyFont="1" applyBorder="1" applyAlignment="1">
      <alignment horizontal="center" vertical="center"/>
    </xf>
    <xf numFmtId="43" fontId="3" fillId="0" borderId="23" xfId="42" applyNumberFormat="1" applyFont="1" applyBorder="1" applyAlignment="1">
      <alignment horizontal="center" vertical="center"/>
    </xf>
    <xf numFmtId="177" fontId="3" fillId="32" borderId="23" xfId="0" applyNumberFormat="1" applyFont="1" applyFill="1" applyBorder="1" applyAlignment="1">
      <alignment/>
    </xf>
    <xf numFmtId="14" fontId="5" fillId="0" borderId="0" xfId="0" applyNumberFormat="1" applyFont="1" applyBorder="1" applyAlignment="1">
      <alignment horizontal="left"/>
    </xf>
    <xf numFmtId="43" fontId="6" fillId="32" borderId="13" xfId="42" applyNumberFormat="1" applyFont="1" applyFill="1" applyBorder="1" applyAlignment="1">
      <alignment horizontal="center"/>
    </xf>
    <xf numFmtId="177" fontId="7" fillId="0" borderId="24" xfId="42" applyFont="1" applyBorder="1" applyAlignment="1">
      <alignment horizontal="center" vertical="center"/>
    </xf>
    <xf numFmtId="177" fontId="4" fillId="0" borderId="23" xfId="42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6" fillId="32" borderId="25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6" fillId="32" borderId="15" xfId="0" applyFont="1" applyFill="1" applyBorder="1" applyAlignment="1">
      <alignment horizontal="center" vertical="center"/>
    </xf>
    <xf numFmtId="177" fontId="3" fillId="32" borderId="15" xfId="42" applyFont="1" applyFill="1" applyBorder="1" applyAlignment="1">
      <alignment horizontal="center"/>
    </xf>
    <xf numFmtId="177" fontId="3" fillId="32" borderId="15" xfId="42" applyFont="1" applyFill="1" applyBorder="1" applyAlignment="1">
      <alignment horizontal="center" vertical="center"/>
    </xf>
    <xf numFmtId="177" fontId="6" fillId="32" borderId="26" xfId="0" applyNumberFormat="1" applyFont="1" applyFill="1" applyBorder="1" applyAlignment="1">
      <alignment vertical="center"/>
    </xf>
    <xf numFmtId="0" fontId="3" fillId="32" borderId="20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3" fillId="32" borderId="27" xfId="0" applyFont="1" applyFill="1" applyBorder="1" applyAlignment="1">
      <alignment/>
    </xf>
    <xf numFmtId="0" fontId="3" fillId="32" borderId="26" xfId="0" applyFont="1" applyFill="1" applyBorder="1" applyAlignment="1">
      <alignment/>
    </xf>
    <xf numFmtId="0" fontId="3" fillId="32" borderId="27" xfId="0" applyFont="1" applyFill="1" applyBorder="1" applyAlignment="1">
      <alignment horizontal="left"/>
    </xf>
    <xf numFmtId="0" fontId="3" fillId="32" borderId="26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7" fontId="6" fillId="32" borderId="24" xfId="0" applyNumberFormat="1" applyFont="1" applyFill="1" applyBorder="1" applyAlignment="1">
      <alignment vertical="center"/>
    </xf>
    <xf numFmtId="177" fontId="6" fillId="32" borderId="29" xfId="0" applyNumberFormat="1" applyFont="1" applyFill="1" applyBorder="1" applyAlignment="1">
      <alignment/>
    </xf>
    <xf numFmtId="177" fontId="6" fillId="32" borderId="26" xfId="42" applyFont="1" applyFill="1" applyBorder="1" applyAlignment="1">
      <alignment horizontal="left" vertical="center"/>
    </xf>
    <xf numFmtId="0" fontId="3" fillId="32" borderId="27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77" fontId="3" fillId="32" borderId="26" xfId="42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43" fontId="6" fillId="32" borderId="30" xfId="42" applyNumberFormat="1" applyFont="1" applyFill="1" applyBorder="1" applyAlignment="1">
      <alignment horizontal="center"/>
    </xf>
    <xf numFmtId="0" fontId="6" fillId="0" borderId="19" xfId="0" applyFont="1" applyBorder="1" applyAlignment="1">
      <alignment/>
    </xf>
    <xf numFmtId="177" fontId="3" fillId="32" borderId="23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43" fontId="3" fillId="0" borderId="34" xfId="42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35" xfId="0" applyFont="1" applyBorder="1" applyAlignment="1">
      <alignment/>
    </xf>
    <xf numFmtId="0" fontId="5" fillId="0" borderId="10" xfId="0" applyFont="1" applyBorder="1" applyAlignment="1">
      <alignment horizontal="left"/>
    </xf>
    <xf numFmtId="177" fontId="6" fillId="0" borderId="36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left"/>
    </xf>
    <xf numFmtId="0" fontId="0" fillId="0" borderId="13" xfId="0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wrapText="1"/>
    </xf>
    <xf numFmtId="0" fontId="5" fillId="0" borderId="37" xfId="0" applyFont="1" applyBorder="1" applyAlignment="1">
      <alignment/>
    </xf>
    <xf numFmtId="14" fontId="5" fillId="0" borderId="38" xfId="0" applyNumberFormat="1" applyFont="1" applyBorder="1" applyAlignment="1">
      <alignment horizontal="left"/>
    </xf>
    <xf numFmtId="177" fontId="7" fillId="0" borderId="16" xfId="42" applyFont="1" applyBorder="1" applyAlignment="1">
      <alignment horizontal="center" vertical="center"/>
    </xf>
    <xf numFmtId="177" fontId="4" fillId="0" borderId="22" xfId="42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3" fontId="4" fillId="0" borderId="22" xfId="42" applyNumberFormat="1" applyFont="1" applyBorder="1" applyAlignment="1">
      <alignment horizontal="center" vertical="center"/>
    </xf>
    <xf numFmtId="177" fontId="7" fillId="0" borderId="26" xfId="42" applyFont="1" applyBorder="1" applyAlignment="1">
      <alignment/>
    </xf>
    <xf numFmtId="177" fontId="7" fillId="0" borderId="39" xfId="42" applyFont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43" fontId="6" fillId="33" borderId="22" xfId="42" applyNumberFormat="1" applyFont="1" applyFill="1" applyBorder="1" applyAlignment="1">
      <alignment horizontal="center"/>
    </xf>
    <xf numFmtId="43" fontId="6" fillId="33" borderId="16" xfId="42" applyNumberFormat="1" applyFont="1" applyFill="1" applyBorder="1" applyAlignment="1">
      <alignment horizontal="center"/>
    </xf>
    <xf numFmtId="43" fontId="6" fillId="33" borderId="22" xfId="42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/>
    </xf>
    <xf numFmtId="43" fontId="6" fillId="33" borderId="41" xfId="42" applyNumberFormat="1" applyFont="1" applyFill="1" applyBorder="1" applyAlignment="1">
      <alignment/>
    </xf>
    <xf numFmtId="0" fontId="6" fillId="0" borderId="42" xfId="0" applyFont="1" applyBorder="1" applyAlignment="1">
      <alignment horizontal="center" vertical="center"/>
    </xf>
    <xf numFmtId="43" fontId="6" fillId="0" borderId="28" xfId="42" applyNumberFormat="1" applyFont="1" applyBorder="1" applyAlignment="1">
      <alignment vertical="center"/>
    </xf>
    <xf numFmtId="43" fontId="6" fillId="32" borderId="39" xfId="42" applyNumberFormat="1" applyFont="1" applyFill="1" applyBorder="1" applyAlignment="1">
      <alignment/>
    </xf>
    <xf numFmtId="14" fontId="5" fillId="0" borderId="4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8" xfId="0" applyFont="1" applyBorder="1" applyAlignment="1">
      <alignment/>
    </xf>
    <xf numFmtId="43" fontId="6" fillId="0" borderId="24" xfId="42" applyNumberFormat="1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177" fontId="6" fillId="0" borderId="37" xfId="0" applyNumberFormat="1" applyFont="1" applyBorder="1" applyAlignment="1">
      <alignment/>
    </xf>
    <xf numFmtId="177" fontId="6" fillId="0" borderId="38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8" xfId="0" applyFont="1" applyBorder="1" applyAlignment="1">
      <alignment/>
    </xf>
    <xf numFmtId="0" fontId="9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7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4" fillId="0" borderId="0" xfId="42" applyFont="1" applyBorder="1" applyAlignment="1">
      <alignment horizontal="center" vertical="center"/>
    </xf>
    <xf numFmtId="43" fontId="4" fillId="0" borderId="0" xfId="42" applyNumberFormat="1" applyFont="1" applyBorder="1" applyAlignment="1">
      <alignment horizontal="center" vertical="center"/>
    </xf>
    <xf numFmtId="177" fontId="7" fillId="0" borderId="0" xfId="42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177" fontId="4" fillId="0" borderId="26" xfId="42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3" fontId="4" fillId="0" borderId="26" xfId="42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177" fontId="6" fillId="0" borderId="37" xfId="0" applyNumberFormat="1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77" fontId="6" fillId="0" borderId="43" xfId="0" applyNumberFormat="1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0" fillId="0" borderId="16" xfId="0" applyBorder="1" applyAlignment="1">
      <alignment/>
    </xf>
    <xf numFmtId="43" fontId="3" fillId="0" borderId="0" xfId="42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177" fontId="4" fillId="0" borderId="46" xfId="42" applyFont="1" applyBorder="1" applyAlignment="1">
      <alignment horizontal="center" vertical="center"/>
    </xf>
    <xf numFmtId="43" fontId="4" fillId="0" borderId="46" xfId="42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177" fontId="4" fillId="0" borderId="30" xfId="42" applyFont="1" applyBorder="1" applyAlignment="1">
      <alignment horizontal="center" vertical="center"/>
    </xf>
    <xf numFmtId="43" fontId="4" fillId="0" borderId="30" xfId="42" applyNumberFormat="1" applyFont="1" applyBorder="1" applyAlignment="1">
      <alignment horizontal="center" vertical="center"/>
    </xf>
    <xf numFmtId="43" fontId="3" fillId="0" borderId="30" xfId="42" applyNumberFormat="1" applyFont="1" applyBorder="1" applyAlignment="1">
      <alignment horizontal="center" vertical="center"/>
    </xf>
    <xf numFmtId="43" fontId="6" fillId="0" borderId="48" xfId="42" applyNumberFormat="1" applyFont="1" applyBorder="1" applyAlignment="1">
      <alignment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43" fontId="6" fillId="0" borderId="18" xfId="42" applyNumberFormat="1" applyFont="1" applyFill="1" applyBorder="1" applyAlignment="1">
      <alignment horizontal="center"/>
    </xf>
    <xf numFmtId="43" fontId="6" fillId="0" borderId="44" xfId="42" applyNumberFormat="1" applyFont="1" applyFill="1" applyBorder="1" applyAlignment="1">
      <alignment/>
    </xf>
    <xf numFmtId="0" fontId="7" fillId="0" borderId="43" xfId="0" applyFont="1" applyBorder="1" applyAlignment="1">
      <alignment vertical="center"/>
    </xf>
    <xf numFmtId="0" fontId="0" fillId="0" borderId="0" xfId="0" applyFill="1" applyBorder="1" applyAlignment="1">
      <alignment/>
    </xf>
    <xf numFmtId="43" fontId="6" fillId="0" borderId="41" xfId="42" applyNumberFormat="1" applyFont="1" applyFill="1" applyBorder="1" applyAlignment="1">
      <alignment/>
    </xf>
    <xf numFmtId="0" fontId="3" fillId="0" borderId="15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7" fontId="6" fillId="0" borderId="44" xfId="0" applyNumberFormat="1" applyFont="1" applyBorder="1" applyAlignment="1">
      <alignment/>
    </xf>
    <xf numFmtId="177" fontId="6" fillId="0" borderId="44" xfId="0" applyNumberFormat="1" applyFont="1" applyBorder="1" applyAlignment="1">
      <alignment vertical="center"/>
    </xf>
    <xf numFmtId="43" fontId="6" fillId="32" borderId="49" xfId="42" applyNumberFormat="1" applyFont="1" applyFill="1" applyBorder="1" applyAlignment="1">
      <alignment horizontal="center"/>
    </xf>
    <xf numFmtId="177" fontId="6" fillId="0" borderId="19" xfId="0" applyNumberFormat="1" applyFont="1" applyBorder="1" applyAlignment="1">
      <alignment vertical="center" wrapText="1"/>
    </xf>
    <xf numFmtId="43" fontId="6" fillId="32" borderId="50" xfId="42" applyNumberFormat="1" applyFont="1" applyFill="1" applyBorder="1" applyAlignment="1">
      <alignment horizontal="center"/>
    </xf>
    <xf numFmtId="177" fontId="6" fillId="0" borderId="44" xfId="0" applyNumberFormat="1" applyFont="1" applyBorder="1" applyAlignment="1">
      <alignment/>
    </xf>
    <xf numFmtId="177" fontId="6" fillId="32" borderId="29" xfId="0" applyNumberFormat="1" applyFont="1" applyFill="1" applyBorder="1" applyAlignment="1">
      <alignment vertical="center"/>
    </xf>
    <xf numFmtId="43" fontId="3" fillId="0" borderId="16" xfId="42" applyNumberFormat="1" applyFont="1" applyFill="1" applyBorder="1" applyAlignment="1">
      <alignment horizontal="center"/>
    </xf>
    <xf numFmtId="43" fontId="3" fillId="0" borderId="15" xfId="42" applyNumberFormat="1" applyFont="1" applyFill="1" applyBorder="1" applyAlignment="1">
      <alignment horizontal="center"/>
    </xf>
    <xf numFmtId="43" fontId="6" fillId="0" borderId="51" xfId="42" applyNumberFormat="1" applyFont="1" applyFill="1" applyBorder="1" applyAlignment="1">
      <alignment/>
    </xf>
    <xf numFmtId="43" fontId="6" fillId="0" borderId="39" xfId="42" applyNumberFormat="1" applyFont="1" applyBorder="1" applyAlignment="1">
      <alignment vertical="center"/>
    </xf>
    <xf numFmtId="177" fontId="3" fillId="32" borderId="26" xfId="42" applyFont="1" applyFill="1" applyBorder="1" applyAlignment="1">
      <alignment horizontal="left" vertical="center"/>
    </xf>
    <xf numFmtId="177" fontId="3" fillId="0" borderId="15" xfId="42" applyFont="1" applyBorder="1" applyAlignment="1">
      <alignment horizontal="center" vertical="center"/>
    </xf>
    <xf numFmtId="177" fontId="3" fillId="0" borderId="17" xfId="42" applyFont="1" applyBorder="1" applyAlignment="1">
      <alignment horizontal="center" vertical="center"/>
    </xf>
    <xf numFmtId="43" fontId="0" fillId="0" borderId="0" xfId="0" applyNumberFormat="1" applyAlignment="1">
      <alignment/>
    </xf>
    <xf numFmtId="177" fontId="0" fillId="0" borderId="0" xfId="42" applyFont="1" applyAlignment="1">
      <alignment/>
    </xf>
    <xf numFmtId="177" fontId="0" fillId="0" borderId="0" xfId="0" applyNumberFormat="1" applyAlignment="1">
      <alignment/>
    </xf>
    <xf numFmtId="176" fontId="0" fillId="0" borderId="0" xfId="44" applyFont="1" applyAlignment="1">
      <alignment/>
    </xf>
    <xf numFmtId="0" fontId="3" fillId="32" borderId="20" xfId="0" applyFont="1" applyFill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3" fillId="32" borderId="20" xfId="0" applyFont="1" applyFill="1" applyBorder="1" applyAlignment="1">
      <alignment horizontal="left" vertical="center" wrapText="1"/>
    </xf>
    <xf numFmtId="0" fontId="3" fillId="32" borderId="52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PageLayoutView="0" workbookViewId="0" topLeftCell="A130">
      <selection activeCell="A113" sqref="A113"/>
    </sheetView>
  </sheetViews>
  <sheetFormatPr defaultColWidth="11.57421875" defaultRowHeight="12.75"/>
  <cols>
    <col min="1" max="1" width="6.57421875" style="0" customWidth="1"/>
    <col min="2" max="2" width="28.57421875" style="0" customWidth="1"/>
    <col min="3" max="3" width="11.00390625" style="0" customWidth="1"/>
    <col min="4" max="4" width="7.8515625" style="0" customWidth="1"/>
    <col min="5" max="5" width="13.8515625" style="0" customWidth="1"/>
    <col min="6" max="6" width="15.57421875" style="0" customWidth="1"/>
    <col min="7" max="7" width="15.7109375" style="0" customWidth="1"/>
    <col min="8" max="8" width="12.7109375" style="0" customWidth="1"/>
    <col min="9" max="9" width="13.421875" style="0" bestFit="1" customWidth="1"/>
    <col min="10" max="10" width="11.57421875" style="0" customWidth="1"/>
    <col min="11" max="11" width="15.57421875" style="0" bestFit="1" customWidth="1"/>
  </cols>
  <sheetData>
    <row r="1" spans="1:7" ht="9.75" customHeight="1" thickBot="1">
      <c r="A1" s="1"/>
      <c r="B1" s="1"/>
      <c r="C1" s="1"/>
      <c r="D1" s="1"/>
      <c r="E1" s="1"/>
      <c r="F1" s="1"/>
      <c r="G1" s="1"/>
    </row>
    <row r="2" spans="1:7" ht="9.75" customHeight="1" thickTop="1">
      <c r="A2" s="118"/>
      <c r="B2" s="119"/>
      <c r="C2" s="119"/>
      <c r="D2" s="119"/>
      <c r="E2" s="119"/>
      <c r="F2" s="119"/>
      <c r="G2" s="120"/>
    </row>
    <row r="3" spans="1:8" ht="12.75" customHeight="1">
      <c r="A3" s="102" t="s">
        <v>27</v>
      </c>
      <c r="B3" s="103"/>
      <c r="C3" s="103"/>
      <c r="D3" s="103"/>
      <c r="E3" s="103"/>
      <c r="F3" s="103"/>
      <c r="G3" s="104"/>
      <c r="H3" s="76"/>
    </row>
    <row r="4" spans="1:8" ht="9.75" customHeight="1">
      <c r="A4" s="102"/>
      <c r="B4" s="103"/>
      <c r="C4" s="103"/>
      <c r="D4" s="103"/>
      <c r="E4" s="103"/>
      <c r="F4" s="103"/>
      <c r="G4" s="104"/>
      <c r="H4" s="76"/>
    </row>
    <row r="5" spans="1:8" ht="12.75" customHeight="1">
      <c r="A5" s="4" t="s">
        <v>48</v>
      </c>
      <c r="B5" s="5"/>
      <c r="C5" s="5"/>
      <c r="D5" s="5"/>
      <c r="E5" s="5"/>
      <c r="F5" s="36"/>
      <c r="G5" s="83"/>
      <c r="H5" s="76"/>
    </row>
    <row r="6" spans="1:8" ht="12.75" customHeight="1" thickBot="1">
      <c r="A6" s="72"/>
      <c r="B6" s="73"/>
      <c r="C6" s="73"/>
      <c r="D6" s="73"/>
      <c r="E6" s="73"/>
      <c r="F6" s="75"/>
      <c r="G6" s="101">
        <v>44649</v>
      </c>
      <c r="H6" s="77"/>
    </row>
    <row r="7" spans="1:16" ht="39.75" customHeight="1" thickTop="1">
      <c r="A7" s="65" t="s">
        <v>3</v>
      </c>
      <c r="B7" s="66" t="s">
        <v>9</v>
      </c>
      <c r="C7" s="66" t="s">
        <v>0</v>
      </c>
      <c r="D7" s="66" t="s">
        <v>2</v>
      </c>
      <c r="E7" s="67" t="s">
        <v>10</v>
      </c>
      <c r="F7" s="68" t="s">
        <v>5</v>
      </c>
      <c r="G7" s="98" t="s">
        <v>19</v>
      </c>
      <c r="H7" s="78"/>
      <c r="I7" s="179"/>
      <c r="M7" s="179"/>
      <c r="N7" s="178"/>
      <c r="P7" s="178"/>
    </row>
    <row r="8" spans="1:16" ht="18" customHeight="1">
      <c r="A8" s="90" t="s">
        <v>11</v>
      </c>
      <c r="B8" s="91" t="s">
        <v>12</v>
      </c>
      <c r="C8" s="92"/>
      <c r="D8" s="92"/>
      <c r="E8" s="92"/>
      <c r="F8" s="93"/>
      <c r="G8" s="94"/>
      <c r="H8" s="76"/>
      <c r="I8" s="179"/>
      <c r="M8" s="179"/>
      <c r="N8" s="178"/>
      <c r="P8" s="178"/>
    </row>
    <row r="9" spans="1:16" ht="12.75" customHeight="1">
      <c r="A9" s="10">
        <v>1.01</v>
      </c>
      <c r="B9" s="11" t="s">
        <v>13</v>
      </c>
      <c r="C9" s="28">
        <v>1</v>
      </c>
      <c r="D9" s="13" t="s">
        <v>4</v>
      </c>
      <c r="E9" s="29"/>
      <c r="F9" s="29">
        <f>C9*E9</f>
        <v>0</v>
      </c>
      <c r="G9" s="88"/>
      <c r="H9" s="79"/>
      <c r="M9" s="179"/>
      <c r="N9" s="178"/>
      <c r="P9" s="178"/>
    </row>
    <row r="10" spans="1:16" ht="12.75" customHeight="1">
      <c r="A10" s="10">
        <v>1.02</v>
      </c>
      <c r="B10" s="11" t="s">
        <v>33</v>
      </c>
      <c r="C10" s="28">
        <v>130</v>
      </c>
      <c r="D10" s="16" t="s">
        <v>1</v>
      </c>
      <c r="E10" s="28"/>
      <c r="F10" s="39">
        <f>C10*E10</f>
        <v>0</v>
      </c>
      <c r="G10" s="89"/>
      <c r="H10" s="79"/>
      <c r="M10" s="179"/>
      <c r="N10" s="178"/>
      <c r="P10" s="178"/>
    </row>
    <row r="11" spans="1:16" ht="12.75" customHeight="1">
      <c r="A11" s="10">
        <v>1.03</v>
      </c>
      <c r="B11" s="14" t="s">
        <v>20</v>
      </c>
      <c r="C11" s="29">
        <v>1</v>
      </c>
      <c r="D11" s="13" t="s">
        <v>4</v>
      </c>
      <c r="E11" s="29"/>
      <c r="F11" s="29">
        <f>C11*E11</f>
        <v>0</v>
      </c>
      <c r="G11" s="84">
        <f>F11+F10+F9</f>
        <v>0</v>
      </c>
      <c r="H11" s="79"/>
      <c r="M11" s="179"/>
      <c r="N11" s="178"/>
      <c r="P11" s="178"/>
    </row>
    <row r="12" spans="1:8" ht="9.75" customHeight="1">
      <c r="A12" s="30"/>
      <c r="B12" s="40"/>
      <c r="C12" s="85"/>
      <c r="D12" s="86"/>
      <c r="E12" s="87"/>
      <c r="G12" s="40"/>
      <c r="H12" s="79"/>
    </row>
    <row r="13" spans="1:9" ht="18" customHeight="1">
      <c r="A13" s="95">
        <v>2</v>
      </c>
      <c r="B13" s="96" t="s">
        <v>14</v>
      </c>
      <c r="C13" s="93"/>
      <c r="D13" s="93"/>
      <c r="E13" s="93"/>
      <c r="F13" s="93"/>
      <c r="G13" s="97"/>
      <c r="H13" s="76"/>
      <c r="I13" s="180"/>
    </row>
    <row r="14" spans="1:9" ht="12.75" customHeight="1">
      <c r="A14" s="18">
        <v>2.01</v>
      </c>
      <c r="B14" s="11" t="s">
        <v>21</v>
      </c>
      <c r="C14" s="176">
        <f>+C10*1.7</f>
        <v>221</v>
      </c>
      <c r="D14" s="19" t="s">
        <v>7</v>
      </c>
      <c r="E14" s="15"/>
      <c r="F14" s="34">
        <f>C14*E14</f>
        <v>0</v>
      </c>
      <c r="G14" s="99"/>
      <c r="H14" s="76"/>
      <c r="I14" s="17"/>
    </row>
    <row r="15" spans="1:11" ht="25.5" customHeight="1">
      <c r="A15" s="10">
        <v>2.02</v>
      </c>
      <c r="B15" s="11" t="s">
        <v>22</v>
      </c>
      <c r="C15" s="176">
        <f>(1+0.5)*0.15*C10*1.3</f>
        <v>38.025</v>
      </c>
      <c r="D15" s="19" t="s">
        <v>8</v>
      </c>
      <c r="E15" s="15"/>
      <c r="F15" s="34">
        <f>C15*E15</f>
        <v>0</v>
      </c>
      <c r="G15" s="100"/>
      <c r="H15" s="76"/>
      <c r="K15" s="181"/>
    </row>
    <row r="16" spans="1:11" ht="25.5" customHeight="1">
      <c r="A16" s="10">
        <v>2.03</v>
      </c>
      <c r="B16" s="11" t="s">
        <v>29</v>
      </c>
      <c r="C16" s="176">
        <f>+C20*0.2</f>
        <v>26</v>
      </c>
      <c r="D16" s="19" t="s">
        <v>8</v>
      </c>
      <c r="E16" s="15"/>
      <c r="F16" s="34">
        <f>C16*E16</f>
        <v>0</v>
      </c>
      <c r="G16" s="38">
        <f>F16+F15+F14</f>
        <v>0</v>
      </c>
      <c r="H16" s="76"/>
      <c r="K16" s="181"/>
    </row>
    <row r="17" spans="1:8" ht="9.75" customHeight="1">
      <c r="A17" s="30"/>
      <c r="B17" s="40"/>
      <c r="C17" s="85"/>
      <c r="D17" s="86"/>
      <c r="E17" s="87"/>
      <c r="G17" s="40"/>
      <c r="H17" s="79"/>
    </row>
    <row r="18" spans="1:11" ht="18" customHeight="1">
      <c r="A18" s="95">
        <v>3</v>
      </c>
      <c r="B18" s="96" t="s">
        <v>23</v>
      </c>
      <c r="C18" s="93"/>
      <c r="D18" s="93"/>
      <c r="E18" s="93"/>
      <c r="F18" s="93"/>
      <c r="G18" s="97"/>
      <c r="H18" s="76"/>
      <c r="K18" s="178"/>
    </row>
    <row r="19" spans="1:11" ht="24.75" customHeight="1">
      <c r="A19" s="10">
        <v>3.01</v>
      </c>
      <c r="B19" s="11" t="s">
        <v>24</v>
      </c>
      <c r="C19" s="176">
        <f>+C10</f>
        <v>130</v>
      </c>
      <c r="D19" s="16" t="s">
        <v>1</v>
      </c>
      <c r="E19" s="15"/>
      <c r="F19" s="34">
        <f>C19*E19</f>
        <v>0</v>
      </c>
      <c r="G19" s="105"/>
      <c r="H19" s="76"/>
      <c r="K19" s="178"/>
    </row>
    <row r="20" spans="1:8" ht="36" customHeight="1">
      <c r="A20" s="10">
        <v>3.02</v>
      </c>
      <c r="B20" s="11" t="s">
        <v>30</v>
      </c>
      <c r="C20" s="177">
        <f>C19</f>
        <v>130</v>
      </c>
      <c r="D20" s="19" t="s">
        <v>7</v>
      </c>
      <c r="E20" s="15"/>
      <c r="F20" s="32">
        <f>C20*E20</f>
        <v>0</v>
      </c>
      <c r="G20" s="99">
        <f>F20+F19</f>
        <v>0</v>
      </c>
      <c r="H20" s="76"/>
    </row>
    <row r="21" spans="1:8" ht="9.75" customHeight="1">
      <c r="A21" s="30"/>
      <c r="B21" s="40"/>
      <c r="C21" s="85"/>
      <c r="D21" s="86"/>
      <c r="E21" s="87"/>
      <c r="G21" s="142"/>
      <c r="H21" s="79"/>
    </row>
    <row r="22" spans="1:8" ht="18" customHeight="1">
      <c r="A22" s="95">
        <v>4</v>
      </c>
      <c r="B22" s="96" t="s">
        <v>25</v>
      </c>
      <c r="C22" s="93"/>
      <c r="D22" s="93"/>
      <c r="E22" s="93"/>
      <c r="F22" s="93"/>
      <c r="G22" s="97"/>
      <c r="H22" s="76"/>
    </row>
    <row r="23" spans="1:8" ht="12.75" customHeight="1">
      <c r="A23" s="145">
        <v>4.01</v>
      </c>
      <c r="B23" s="146" t="s">
        <v>26</v>
      </c>
      <c r="C23" s="147">
        <v>1</v>
      </c>
      <c r="D23" s="148" t="s">
        <v>4</v>
      </c>
      <c r="E23" s="144"/>
      <c r="F23" s="69">
        <f>C23*E23</f>
        <v>0</v>
      </c>
      <c r="G23" s="99">
        <f>F23</f>
        <v>0</v>
      </c>
      <c r="H23" s="76"/>
    </row>
    <row r="24" spans="1:8" ht="9.75" customHeight="1" thickBot="1">
      <c r="A24" s="149"/>
      <c r="B24" s="150"/>
      <c r="C24" s="151"/>
      <c r="D24" s="152"/>
      <c r="E24" s="153"/>
      <c r="F24" s="153"/>
      <c r="G24" s="154"/>
      <c r="H24" s="76"/>
    </row>
    <row r="25" spans="1:8" ht="21.75" customHeight="1" thickBot="1" thickTop="1">
      <c r="A25" s="21" t="s">
        <v>28</v>
      </c>
      <c r="B25" s="22"/>
      <c r="C25" s="22"/>
      <c r="D25" s="20"/>
      <c r="E25" s="20"/>
      <c r="F25" s="106"/>
      <c r="G25" s="74">
        <f>G23+G20+G16+G11</f>
        <v>0</v>
      </c>
      <c r="H25" s="76"/>
    </row>
    <row r="26" spans="1:8" ht="9" customHeight="1" thickTop="1">
      <c r="A26" s="127"/>
      <c r="B26" s="128"/>
      <c r="C26" s="129"/>
      <c r="D26" s="130"/>
      <c r="E26" s="131"/>
      <c r="F26" s="125"/>
      <c r="G26" s="126"/>
      <c r="H26" s="79"/>
    </row>
    <row r="27" spans="1:8" ht="9" customHeight="1" thickBot="1">
      <c r="A27" s="121"/>
      <c r="B27" s="122"/>
      <c r="C27" s="123"/>
      <c r="D27" s="17"/>
      <c r="E27" s="124"/>
      <c r="F27" s="125"/>
      <c r="G27" s="159"/>
      <c r="H27" s="79"/>
    </row>
    <row r="28" spans="1:8" ht="9.75" customHeight="1" thickTop="1">
      <c r="A28" s="118"/>
      <c r="B28" s="119"/>
      <c r="C28" s="119"/>
      <c r="D28" s="119"/>
      <c r="E28" s="119"/>
      <c r="F28" s="119"/>
      <c r="G28" s="120"/>
      <c r="H28" s="79"/>
    </row>
    <row r="29" spans="1:8" ht="13.5" customHeight="1">
      <c r="A29" s="102" t="s">
        <v>31</v>
      </c>
      <c r="B29" s="103"/>
      <c r="C29" s="103"/>
      <c r="D29" s="103"/>
      <c r="E29" s="103"/>
      <c r="F29" s="103"/>
      <c r="G29" s="104"/>
      <c r="H29" s="76"/>
    </row>
    <row r="30" spans="1:8" ht="9.75" customHeight="1">
      <c r="A30" s="102"/>
      <c r="B30" s="103"/>
      <c r="C30" s="103"/>
      <c r="D30" s="103"/>
      <c r="E30" s="103"/>
      <c r="F30" s="103"/>
      <c r="G30" s="104"/>
      <c r="H30" s="80"/>
    </row>
    <row r="31" spans="1:8" ht="12.75" customHeight="1">
      <c r="A31" s="4" t="s">
        <v>49</v>
      </c>
      <c r="B31" s="5"/>
      <c r="C31" s="5"/>
      <c r="D31" s="5"/>
      <c r="E31" s="5"/>
      <c r="F31" s="36"/>
      <c r="G31" s="83"/>
      <c r="H31" s="76"/>
    </row>
    <row r="32" spans="1:8" ht="12.75" customHeight="1" thickBot="1">
      <c r="A32" s="72"/>
      <c r="B32" s="73"/>
      <c r="C32" s="73"/>
      <c r="D32" s="73"/>
      <c r="E32" s="73"/>
      <c r="F32" s="75"/>
      <c r="G32" s="101">
        <v>44649</v>
      </c>
      <c r="H32" s="80"/>
    </row>
    <row r="33" spans="1:8" ht="39.75" customHeight="1" thickTop="1">
      <c r="A33" s="65" t="s">
        <v>3</v>
      </c>
      <c r="B33" s="66" t="s">
        <v>9</v>
      </c>
      <c r="C33" s="66" t="s">
        <v>0</v>
      </c>
      <c r="D33" s="66" t="s">
        <v>2</v>
      </c>
      <c r="E33" s="67" t="s">
        <v>10</v>
      </c>
      <c r="F33" s="68" t="s">
        <v>5</v>
      </c>
      <c r="G33" s="98" t="s">
        <v>19</v>
      </c>
      <c r="H33" s="80"/>
    </row>
    <row r="34" spans="1:8" ht="18" customHeight="1">
      <c r="A34" s="90" t="s">
        <v>11</v>
      </c>
      <c r="B34" s="91" t="s">
        <v>12</v>
      </c>
      <c r="C34" s="92"/>
      <c r="D34" s="92"/>
      <c r="E34" s="92"/>
      <c r="F34" s="93"/>
      <c r="G34" s="94"/>
      <c r="H34" s="80"/>
    </row>
    <row r="35" spans="1:8" ht="12.75" customHeight="1">
      <c r="A35" s="10">
        <v>1.01</v>
      </c>
      <c r="B35" s="11" t="s">
        <v>13</v>
      </c>
      <c r="C35" s="28">
        <v>1</v>
      </c>
      <c r="D35" s="13" t="s">
        <v>4</v>
      </c>
      <c r="E35" s="29">
        <f>+E9</f>
        <v>0</v>
      </c>
      <c r="F35" s="29">
        <f>C35*E35</f>
        <v>0</v>
      </c>
      <c r="G35" s="88"/>
      <c r="H35" s="76"/>
    </row>
    <row r="36" spans="1:8" ht="12.75" customHeight="1">
      <c r="A36" s="10">
        <v>1.02</v>
      </c>
      <c r="B36" s="11" t="s">
        <v>33</v>
      </c>
      <c r="C36" s="28">
        <v>620</v>
      </c>
      <c r="D36" s="16" t="s">
        <v>1</v>
      </c>
      <c r="E36" s="28">
        <f>+E10</f>
        <v>0</v>
      </c>
      <c r="F36" s="39">
        <f>C36*E36</f>
        <v>0</v>
      </c>
      <c r="G36" s="89"/>
      <c r="H36" s="76"/>
    </row>
    <row r="37" spans="1:8" ht="12.75" customHeight="1">
      <c r="A37" s="10">
        <v>1.03</v>
      </c>
      <c r="B37" s="14" t="s">
        <v>20</v>
      </c>
      <c r="C37" s="29">
        <v>1</v>
      </c>
      <c r="D37" s="13" t="s">
        <v>4</v>
      </c>
      <c r="E37" s="29">
        <f>+E11</f>
        <v>0</v>
      </c>
      <c r="F37" s="29">
        <f>C37*E37</f>
        <v>0</v>
      </c>
      <c r="G37" s="84">
        <f>F37+F36+F35</f>
        <v>0</v>
      </c>
      <c r="H37" s="76"/>
    </row>
    <row r="38" spans="1:8" ht="9.75" customHeight="1">
      <c r="A38" s="30"/>
      <c r="B38" s="40"/>
      <c r="C38" s="85"/>
      <c r="D38" s="86"/>
      <c r="E38" s="87"/>
      <c r="G38" s="40"/>
      <c r="H38" s="77"/>
    </row>
    <row r="39" spans="1:8" ht="18" customHeight="1">
      <c r="A39" s="95">
        <v>2</v>
      </c>
      <c r="B39" s="96" t="s">
        <v>14</v>
      </c>
      <c r="C39" s="93"/>
      <c r="D39" s="93"/>
      <c r="E39" s="93"/>
      <c r="F39" s="93"/>
      <c r="G39" s="97"/>
      <c r="H39" s="78"/>
    </row>
    <row r="40" spans="1:8" ht="12.75" customHeight="1">
      <c r="A40" s="18">
        <v>2.01</v>
      </c>
      <c r="B40" s="11" t="s">
        <v>21</v>
      </c>
      <c r="C40" s="176">
        <f>+C36*1.7</f>
        <v>1054</v>
      </c>
      <c r="D40" s="19" t="s">
        <v>7</v>
      </c>
      <c r="E40" s="15"/>
      <c r="F40" s="34">
        <f>C40*E40</f>
        <v>0</v>
      </c>
      <c r="G40" s="99"/>
      <c r="H40" s="76"/>
    </row>
    <row r="41" spans="1:8" ht="25.5" customHeight="1">
      <c r="A41" s="10">
        <v>2.02</v>
      </c>
      <c r="B41" s="11" t="s">
        <v>22</v>
      </c>
      <c r="C41" s="176">
        <f>(1+0.5)*0.15*C36*1.3</f>
        <v>181.35</v>
      </c>
      <c r="D41" s="19" t="s">
        <v>8</v>
      </c>
      <c r="E41" s="15">
        <f>+E15</f>
        <v>0</v>
      </c>
      <c r="F41" s="34">
        <f>C41*E41</f>
        <v>0</v>
      </c>
      <c r="G41" s="100"/>
      <c r="H41" s="76"/>
    </row>
    <row r="42" spans="1:8" ht="25.5" customHeight="1">
      <c r="A42" s="10">
        <v>2.03</v>
      </c>
      <c r="B42" s="11" t="s">
        <v>29</v>
      </c>
      <c r="C42" s="176">
        <f>+C46*0.2+C45*0.2</f>
        <v>129</v>
      </c>
      <c r="D42" s="19" t="s">
        <v>8</v>
      </c>
      <c r="E42" s="15">
        <f>+E16</f>
        <v>0</v>
      </c>
      <c r="F42" s="34">
        <f>C42*E42</f>
        <v>0</v>
      </c>
      <c r="G42" s="38">
        <f>F42+F41+F40</f>
        <v>0</v>
      </c>
      <c r="H42" s="76"/>
    </row>
    <row r="43" spans="1:8" ht="9.75" customHeight="1">
      <c r="A43" s="30"/>
      <c r="B43" s="40"/>
      <c r="C43" s="85"/>
      <c r="D43" s="86"/>
      <c r="E43" s="87"/>
      <c r="G43" s="40"/>
      <c r="H43" s="76"/>
    </row>
    <row r="44" spans="1:8" ht="18" customHeight="1">
      <c r="A44" s="95">
        <v>3</v>
      </c>
      <c r="B44" s="96" t="s">
        <v>23</v>
      </c>
      <c r="C44" s="93"/>
      <c r="D44" s="93"/>
      <c r="E44" s="93"/>
      <c r="F44" s="93"/>
      <c r="G44" s="97"/>
      <c r="H44" s="76"/>
    </row>
    <row r="45" spans="1:8" ht="18" customHeight="1">
      <c r="A45" s="10">
        <v>3.01</v>
      </c>
      <c r="B45" s="162" t="s">
        <v>35</v>
      </c>
      <c r="C45" s="171">
        <v>25</v>
      </c>
      <c r="D45" s="16" t="s">
        <v>1</v>
      </c>
      <c r="E45" s="172"/>
      <c r="F45" s="172">
        <f>C45*E45</f>
        <v>0</v>
      </c>
      <c r="G45" s="161"/>
      <c r="H45" s="76"/>
    </row>
    <row r="46" spans="1:8" ht="24.75" customHeight="1">
      <c r="A46" s="10">
        <v>3.02</v>
      </c>
      <c r="B46" s="11" t="s">
        <v>24</v>
      </c>
      <c r="C46" s="15">
        <f>+C36</f>
        <v>620</v>
      </c>
      <c r="D46" s="16" t="s">
        <v>1</v>
      </c>
      <c r="E46" s="15">
        <f>+E19</f>
        <v>0</v>
      </c>
      <c r="F46" s="34">
        <f>C46*E46</f>
        <v>0</v>
      </c>
      <c r="G46" s="105"/>
      <c r="H46" s="80"/>
    </row>
    <row r="47" spans="1:8" ht="36" customHeight="1">
      <c r="A47" s="10">
        <v>3.02</v>
      </c>
      <c r="B47" s="11" t="s">
        <v>30</v>
      </c>
      <c r="C47" s="31">
        <f>C46</f>
        <v>620</v>
      </c>
      <c r="D47" s="19" t="s">
        <v>7</v>
      </c>
      <c r="E47" s="15">
        <f>+E20</f>
        <v>0</v>
      </c>
      <c r="F47" s="32">
        <f>C47*E47</f>
        <v>0</v>
      </c>
      <c r="G47" s="99">
        <f>F47+F46+F45</f>
        <v>0</v>
      </c>
      <c r="H47" s="79"/>
    </row>
    <row r="48" spans="1:8" ht="9.75" customHeight="1">
      <c r="A48" s="30"/>
      <c r="B48" s="40"/>
      <c r="C48" s="85"/>
      <c r="D48" s="86"/>
      <c r="E48" s="87"/>
      <c r="F48" s="143"/>
      <c r="G48" s="142"/>
      <c r="H48" s="76"/>
    </row>
    <row r="49" spans="1:8" ht="18" customHeight="1">
      <c r="A49" s="95">
        <v>4</v>
      </c>
      <c r="B49" s="96" t="s">
        <v>25</v>
      </c>
      <c r="C49" s="93"/>
      <c r="D49" s="93"/>
      <c r="E49" s="93"/>
      <c r="F49" s="93"/>
      <c r="G49" s="97"/>
      <c r="H49" s="76"/>
    </row>
    <row r="50" spans="1:8" ht="13.5" customHeight="1">
      <c r="A50" s="145">
        <v>4.01</v>
      </c>
      <c r="B50" s="146" t="s">
        <v>26</v>
      </c>
      <c r="C50" s="147">
        <v>1</v>
      </c>
      <c r="D50" s="148" t="s">
        <v>4</v>
      </c>
      <c r="E50" s="144">
        <f>+E23</f>
        <v>0</v>
      </c>
      <c r="F50" s="69">
        <f>C50*E50</f>
        <v>0</v>
      </c>
      <c r="G50" s="99">
        <f>F50</f>
        <v>0</v>
      </c>
      <c r="H50" s="76"/>
    </row>
    <row r="51" spans="1:8" ht="9.75" customHeight="1" thickBot="1">
      <c r="A51" s="149"/>
      <c r="B51" s="150"/>
      <c r="C51" s="151"/>
      <c r="D51" s="152"/>
      <c r="E51" s="153"/>
      <c r="F51" s="153"/>
      <c r="G51" s="154"/>
      <c r="H51" s="76"/>
    </row>
    <row r="52" spans="1:8" ht="24.75" customHeight="1" thickBot="1" thickTop="1">
      <c r="A52" s="21" t="s">
        <v>32</v>
      </c>
      <c r="B52" s="22"/>
      <c r="C52" s="22"/>
      <c r="D52" s="20"/>
      <c r="E52" s="20"/>
      <c r="F52" s="106"/>
      <c r="G52" s="74">
        <f>G50+G47+G42+G37</f>
        <v>0</v>
      </c>
      <c r="H52" s="79"/>
    </row>
    <row r="53" spans="1:8" ht="9.75" customHeight="1" thickBot="1" thickTop="1">
      <c r="A53" s="155"/>
      <c r="B53" s="156"/>
      <c r="C53" s="157"/>
      <c r="D53" s="157"/>
      <c r="E53" s="157"/>
      <c r="F53" s="157"/>
      <c r="G53" s="158"/>
      <c r="H53" s="76"/>
    </row>
    <row r="54" spans="1:8" ht="9.75" customHeight="1" thickTop="1">
      <c r="A54" s="117"/>
      <c r="B54" s="117"/>
      <c r="C54" s="117"/>
      <c r="D54" s="117"/>
      <c r="E54" s="117"/>
      <c r="F54" s="117"/>
      <c r="G54" s="117"/>
      <c r="H54" s="160"/>
    </row>
    <row r="55" spans="1:8" ht="9.75" customHeight="1" thickBot="1">
      <c r="A55" s="1"/>
      <c r="B55" s="1"/>
      <c r="C55" s="1"/>
      <c r="D55" s="1"/>
      <c r="E55" s="1"/>
      <c r="F55" s="1"/>
      <c r="G55" s="1"/>
      <c r="H55" s="160"/>
    </row>
    <row r="56" spans="1:8" ht="9.75" customHeight="1" thickTop="1">
      <c r="A56" s="118"/>
      <c r="B56" s="119"/>
      <c r="C56" s="119"/>
      <c r="D56" s="119"/>
      <c r="E56" s="119"/>
      <c r="F56" s="119"/>
      <c r="G56" s="120"/>
      <c r="H56" s="76"/>
    </row>
    <row r="57" spans="1:8" ht="13.5" customHeight="1">
      <c r="A57" s="102" t="s">
        <v>34</v>
      </c>
      <c r="B57" s="103"/>
      <c r="C57" s="103"/>
      <c r="D57" s="103"/>
      <c r="E57" s="103"/>
      <c r="F57" s="103"/>
      <c r="G57" s="104"/>
      <c r="H57" s="76"/>
    </row>
    <row r="58" spans="1:8" ht="9.75" customHeight="1">
      <c r="A58" s="102"/>
      <c r="B58" s="103"/>
      <c r="C58" s="103"/>
      <c r="D58" s="103"/>
      <c r="E58" s="103"/>
      <c r="F58" s="103"/>
      <c r="G58" s="104"/>
      <c r="H58" s="76"/>
    </row>
    <row r="59" spans="1:8" ht="12.75" customHeight="1">
      <c r="A59" s="4" t="s">
        <v>50</v>
      </c>
      <c r="B59" s="5"/>
      <c r="C59" s="5"/>
      <c r="D59" s="5"/>
      <c r="E59" s="5"/>
      <c r="F59" s="36"/>
      <c r="G59" s="83"/>
      <c r="H59" s="76"/>
    </row>
    <row r="60" spans="1:8" ht="12" customHeight="1" thickBot="1">
      <c r="A60" s="72"/>
      <c r="B60" s="73"/>
      <c r="C60" s="73"/>
      <c r="D60" s="73"/>
      <c r="E60" s="73"/>
      <c r="F60" s="75"/>
      <c r="G60" s="101">
        <v>44649</v>
      </c>
      <c r="H60" s="79"/>
    </row>
    <row r="61" spans="1:8" ht="39.75" customHeight="1" thickTop="1">
      <c r="A61" s="65" t="s">
        <v>3</v>
      </c>
      <c r="B61" s="66" t="s">
        <v>9</v>
      </c>
      <c r="C61" s="66" t="s">
        <v>0</v>
      </c>
      <c r="D61" s="66" t="s">
        <v>2</v>
      </c>
      <c r="E61" s="67" t="s">
        <v>10</v>
      </c>
      <c r="F61" s="68" t="s">
        <v>5</v>
      </c>
      <c r="G61" s="98" t="s">
        <v>19</v>
      </c>
      <c r="H61" s="76"/>
    </row>
    <row r="62" spans="1:8" ht="16.5" customHeight="1">
      <c r="A62" s="90" t="s">
        <v>11</v>
      </c>
      <c r="B62" s="91" t="s">
        <v>12</v>
      </c>
      <c r="C62" s="92"/>
      <c r="D62" s="92"/>
      <c r="E62" s="92"/>
      <c r="F62" s="93"/>
      <c r="G62" s="94"/>
      <c r="H62" s="76"/>
    </row>
    <row r="63" spans="1:8" ht="12.75" customHeight="1">
      <c r="A63" s="10">
        <v>1.01</v>
      </c>
      <c r="B63" s="11" t="s">
        <v>13</v>
      </c>
      <c r="C63" s="28">
        <v>1</v>
      </c>
      <c r="D63" s="13" t="s">
        <v>4</v>
      </c>
      <c r="E63" s="13">
        <f>+E35</f>
        <v>0</v>
      </c>
      <c r="F63" s="29">
        <f>C63*E63</f>
        <v>0</v>
      </c>
      <c r="G63" s="88"/>
      <c r="H63" s="76"/>
    </row>
    <row r="64" spans="1:8" ht="12.75" customHeight="1">
      <c r="A64" s="10">
        <v>1.02</v>
      </c>
      <c r="B64" s="11" t="s">
        <v>33</v>
      </c>
      <c r="C64" s="28">
        <v>340</v>
      </c>
      <c r="D64" s="16" t="s">
        <v>1</v>
      </c>
      <c r="E64" s="12">
        <f>+E36</f>
        <v>0</v>
      </c>
      <c r="F64" s="39">
        <f>C64*E64</f>
        <v>0</v>
      </c>
      <c r="G64" s="89"/>
      <c r="H64" s="76"/>
    </row>
    <row r="65" spans="1:8" ht="12.75" customHeight="1">
      <c r="A65" s="10">
        <v>1.03</v>
      </c>
      <c r="B65" s="14" t="s">
        <v>20</v>
      </c>
      <c r="C65" s="29">
        <v>1</v>
      </c>
      <c r="D65" s="13" t="s">
        <v>4</v>
      </c>
      <c r="E65" s="13">
        <f>+E37</f>
        <v>0</v>
      </c>
      <c r="F65" s="29">
        <f>C65*E65</f>
        <v>0</v>
      </c>
      <c r="G65" s="84">
        <f>F65+F64+F63</f>
        <v>0</v>
      </c>
      <c r="H65" s="76"/>
    </row>
    <row r="66" spans="1:8" ht="9.75" customHeight="1">
      <c r="A66" s="30"/>
      <c r="B66" s="40"/>
      <c r="C66" s="85"/>
      <c r="D66" s="86"/>
      <c r="E66" s="87"/>
      <c r="G66" s="40"/>
      <c r="H66" s="76"/>
    </row>
    <row r="67" spans="1:8" ht="16.5" customHeight="1">
      <c r="A67" s="95">
        <v>2</v>
      </c>
      <c r="B67" s="96" t="s">
        <v>14</v>
      </c>
      <c r="C67" s="93"/>
      <c r="D67" s="93"/>
      <c r="E67" s="93"/>
      <c r="F67" s="93"/>
      <c r="G67" s="97"/>
      <c r="H67" s="76"/>
    </row>
    <row r="68" spans="1:8" ht="12.75" customHeight="1">
      <c r="A68" s="18">
        <v>2.01</v>
      </c>
      <c r="B68" s="11" t="s">
        <v>21</v>
      </c>
      <c r="C68" s="176">
        <f>+C64*1.7</f>
        <v>578</v>
      </c>
      <c r="D68" s="19" t="s">
        <v>7</v>
      </c>
      <c r="E68" s="15"/>
      <c r="F68" s="34">
        <f>C68*E68</f>
        <v>0</v>
      </c>
      <c r="G68" s="99"/>
      <c r="H68" s="76"/>
    </row>
    <row r="69" spans="1:8" ht="24.75" customHeight="1">
      <c r="A69" s="10">
        <v>2.02</v>
      </c>
      <c r="B69" s="11" t="s">
        <v>22</v>
      </c>
      <c r="C69" s="176">
        <f>(1+0.5)*0.15*C64*1.3</f>
        <v>99.44999999999999</v>
      </c>
      <c r="D69" s="19" t="s">
        <v>8</v>
      </c>
      <c r="E69" s="15">
        <f>+E41</f>
        <v>0</v>
      </c>
      <c r="F69" s="34">
        <f>C69*E69</f>
        <v>0</v>
      </c>
      <c r="G69" s="100"/>
      <c r="H69" s="80"/>
    </row>
    <row r="70" spans="1:8" ht="25.5" customHeight="1">
      <c r="A70" s="10">
        <v>2.03</v>
      </c>
      <c r="B70" s="11" t="s">
        <v>29</v>
      </c>
      <c r="C70" s="176">
        <f>+C74*0.2</f>
        <v>68</v>
      </c>
      <c r="D70" s="19" t="s">
        <v>8</v>
      </c>
      <c r="E70" s="15">
        <f>+E42</f>
        <v>0</v>
      </c>
      <c r="F70" s="34">
        <f>C70*E70</f>
        <v>0</v>
      </c>
      <c r="G70" s="38">
        <f>F70+F69+F68</f>
        <v>0</v>
      </c>
      <c r="H70" s="79"/>
    </row>
    <row r="71" spans="1:8" ht="9" customHeight="1">
      <c r="A71" s="30"/>
      <c r="B71" s="40"/>
      <c r="C71" s="85"/>
      <c r="D71" s="86"/>
      <c r="E71" s="87"/>
      <c r="G71" s="40"/>
      <c r="H71" s="76"/>
    </row>
    <row r="72" spans="1:8" ht="16.5" customHeight="1">
      <c r="A72" s="95">
        <v>3</v>
      </c>
      <c r="B72" s="96" t="s">
        <v>23</v>
      </c>
      <c r="C72" s="93"/>
      <c r="D72" s="93"/>
      <c r="E72" s="93"/>
      <c r="F72" s="93"/>
      <c r="G72" s="97"/>
      <c r="H72" s="80"/>
    </row>
    <row r="73" spans="1:8" ht="25.5" customHeight="1">
      <c r="A73" s="10">
        <v>3.01</v>
      </c>
      <c r="B73" s="11" t="s">
        <v>24</v>
      </c>
      <c r="C73" s="15">
        <f>+C64</f>
        <v>340</v>
      </c>
      <c r="D73" s="16" t="s">
        <v>1</v>
      </c>
      <c r="E73" s="15">
        <f>+E46</f>
        <v>0</v>
      </c>
      <c r="F73" s="34">
        <f>C73*E73</f>
        <v>0</v>
      </c>
      <c r="G73" s="105"/>
      <c r="H73" s="76"/>
    </row>
    <row r="74" spans="1:8" ht="36" customHeight="1">
      <c r="A74" s="10">
        <v>3.02</v>
      </c>
      <c r="B74" s="11" t="s">
        <v>30</v>
      </c>
      <c r="C74" s="31">
        <f>C73</f>
        <v>340</v>
      </c>
      <c r="D74" s="19" t="s">
        <v>7</v>
      </c>
      <c r="E74" s="15">
        <f>+E47</f>
        <v>0</v>
      </c>
      <c r="F74" s="32">
        <f>C74*E74</f>
        <v>0</v>
      </c>
      <c r="G74" s="99">
        <f>F74+F73</f>
        <v>0</v>
      </c>
      <c r="H74" s="76"/>
    </row>
    <row r="75" spans="1:8" ht="9.75" customHeight="1">
      <c r="A75" s="30"/>
      <c r="B75" s="40"/>
      <c r="C75" s="85"/>
      <c r="D75" s="86"/>
      <c r="E75" s="87"/>
      <c r="G75" s="142"/>
      <c r="H75" s="76"/>
    </row>
    <row r="76" spans="1:8" ht="16.5" customHeight="1">
      <c r="A76" s="95">
        <v>4</v>
      </c>
      <c r="B76" s="96" t="s">
        <v>25</v>
      </c>
      <c r="C76" s="93"/>
      <c r="D76" s="93"/>
      <c r="E76" s="93"/>
      <c r="F76" s="93"/>
      <c r="G76" s="97"/>
      <c r="H76" s="76"/>
    </row>
    <row r="77" spans="1:8" ht="12.75" customHeight="1">
      <c r="A77" s="10">
        <v>4.01</v>
      </c>
      <c r="B77" s="14" t="s">
        <v>26</v>
      </c>
      <c r="C77" s="29">
        <v>1</v>
      </c>
      <c r="D77" s="13" t="s">
        <v>4</v>
      </c>
      <c r="E77" s="33">
        <f>+E50</f>
        <v>0</v>
      </c>
      <c r="F77" s="69">
        <f>C77*E77</f>
        <v>0</v>
      </c>
      <c r="G77" s="99">
        <f>F77</f>
        <v>0</v>
      </c>
      <c r="H77" s="76"/>
    </row>
    <row r="78" spans="1:8" ht="9" customHeight="1" thickBot="1">
      <c r="A78" s="121"/>
      <c r="B78" s="163"/>
      <c r="C78" s="123"/>
      <c r="D78" s="124"/>
      <c r="E78" s="144"/>
      <c r="F78" s="153"/>
      <c r="G78" s="154"/>
      <c r="H78" s="76"/>
    </row>
    <row r="79" spans="1:8" ht="24.75" customHeight="1" thickBot="1" thickTop="1">
      <c r="A79" s="21" t="s">
        <v>37</v>
      </c>
      <c r="B79" s="22"/>
      <c r="C79" s="22"/>
      <c r="D79" s="20"/>
      <c r="E79" s="20"/>
      <c r="F79" s="106"/>
      <c r="G79" s="74">
        <f>G77+G74+G70+G65</f>
        <v>0</v>
      </c>
      <c r="H79" s="79"/>
    </row>
    <row r="80" spans="1:8" ht="9" customHeight="1" thickTop="1">
      <c r="A80" s="132"/>
      <c r="B80" s="133"/>
      <c r="C80" s="133"/>
      <c r="D80" s="134"/>
      <c r="E80" s="134"/>
      <c r="F80" s="135"/>
      <c r="G80" s="136"/>
      <c r="H80" s="79"/>
    </row>
    <row r="81" spans="1:8" ht="9" customHeight="1" thickBot="1">
      <c r="A81" s="137"/>
      <c r="B81" s="138"/>
      <c r="C81" s="138"/>
      <c r="D81" s="139"/>
      <c r="E81" s="139"/>
      <c r="F81" s="140"/>
      <c r="G81" s="141"/>
      <c r="H81" s="79"/>
    </row>
    <row r="82" spans="1:8" ht="9.75" customHeight="1" thickTop="1">
      <c r="A82" s="2"/>
      <c r="B82" s="3"/>
      <c r="C82" s="3"/>
      <c r="D82" s="3"/>
      <c r="E82" s="3"/>
      <c r="F82" s="3"/>
      <c r="G82" s="82"/>
      <c r="H82" s="76"/>
    </row>
    <row r="83" spans="1:8" ht="12.75" customHeight="1">
      <c r="A83" s="102" t="s">
        <v>36</v>
      </c>
      <c r="B83" s="103"/>
      <c r="C83" s="103"/>
      <c r="D83" s="103"/>
      <c r="E83" s="103"/>
      <c r="F83" s="103"/>
      <c r="G83" s="104"/>
      <c r="H83" s="76"/>
    </row>
    <row r="84" spans="1:8" ht="9.75" customHeight="1">
      <c r="A84" s="102"/>
      <c r="B84" s="103"/>
      <c r="C84" s="103"/>
      <c r="D84" s="103"/>
      <c r="E84" s="103"/>
      <c r="F84" s="103"/>
      <c r="G84" s="104"/>
      <c r="H84" s="79"/>
    </row>
    <row r="85" spans="1:8" ht="16.5" customHeight="1">
      <c r="A85" s="4" t="s">
        <v>51</v>
      </c>
      <c r="B85" s="5"/>
      <c r="C85" s="5"/>
      <c r="D85" s="5"/>
      <c r="E85" s="5"/>
      <c r="F85" s="36"/>
      <c r="G85" s="83"/>
      <c r="H85" s="76"/>
    </row>
    <row r="86" spans="1:8" ht="12.75" customHeight="1" thickBot="1">
      <c r="A86" s="72"/>
      <c r="B86" s="73"/>
      <c r="C86" s="73"/>
      <c r="D86" s="73"/>
      <c r="E86" s="73"/>
      <c r="F86" s="75"/>
      <c r="G86" s="101">
        <v>44649</v>
      </c>
      <c r="H86" s="76"/>
    </row>
    <row r="87" spans="1:8" ht="39" customHeight="1" thickTop="1">
      <c r="A87" s="65" t="s">
        <v>3</v>
      </c>
      <c r="B87" s="66" t="s">
        <v>9</v>
      </c>
      <c r="C87" s="66" t="s">
        <v>0</v>
      </c>
      <c r="D87" s="66" t="s">
        <v>2</v>
      </c>
      <c r="E87" s="67" t="s">
        <v>10</v>
      </c>
      <c r="F87" s="68" t="s">
        <v>5</v>
      </c>
      <c r="G87" s="98" t="s">
        <v>19</v>
      </c>
      <c r="H87" s="76"/>
    </row>
    <row r="88" spans="1:8" ht="16.5" customHeight="1">
      <c r="A88" s="90" t="s">
        <v>11</v>
      </c>
      <c r="B88" s="91" t="s">
        <v>12</v>
      </c>
      <c r="C88" s="92"/>
      <c r="D88" s="92"/>
      <c r="E88" s="92"/>
      <c r="F88" s="93"/>
      <c r="G88" s="94"/>
      <c r="H88" s="76"/>
    </row>
    <row r="89" spans="1:8" ht="13.5" customHeight="1">
      <c r="A89" s="10">
        <v>1.01</v>
      </c>
      <c r="B89" s="11" t="s">
        <v>13</v>
      </c>
      <c r="C89" s="28">
        <v>1</v>
      </c>
      <c r="D89" s="13" t="s">
        <v>4</v>
      </c>
      <c r="E89" s="13">
        <f>+E63</f>
        <v>0</v>
      </c>
      <c r="F89" s="29">
        <f>C89*E89</f>
        <v>0</v>
      </c>
      <c r="G89" s="88"/>
      <c r="H89" s="76"/>
    </row>
    <row r="90" spans="1:8" ht="13.5" customHeight="1">
      <c r="A90" s="10">
        <v>1.02</v>
      </c>
      <c r="B90" s="11" t="s">
        <v>33</v>
      </c>
      <c r="C90" s="28">
        <v>130</v>
      </c>
      <c r="D90" s="16" t="s">
        <v>1</v>
      </c>
      <c r="E90" s="12">
        <f>+E64</f>
        <v>0</v>
      </c>
      <c r="F90" s="39">
        <f>C90*E90</f>
        <v>0</v>
      </c>
      <c r="G90" s="89"/>
      <c r="H90" s="76"/>
    </row>
    <row r="91" spans="1:8" ht="13.5" customHeight="1">
      <c r="A91" s="10">
        <v>1.03</v>
      </c>
      <c r="B91" s="14" t="s">
        <v>20</v>
      </c>
      <c r="C91" s="29">
        <v>1</v>
      </c>
      <c r="D91" s="13" t="s">
        <v>4</v>
      </c>
      <c r="E91" s="13">
        <f>+E65</f>
        <v>0</v>
      </c>
      <c r="F91" s="29">
        <f>C91*E91</f>
        <v>0</v>
      </c>
      <c r="G91" s="84">
        <f>F91+F90+F89</f>
        <v>0</v>
      </c>
      <c r="H91" s="76"/>
    </row>
    <row r="92" spans="1:8" ht="9" customHeight="1">
      <c r="A92" s="30"/>
      <c r="B92" s="40"/>
      <c r="C92" s="85"/>
      <c r="D92" s="86"/>
      <c r="E92" s="87"/>
      <c r="G92" s="40"/>
      <c r="H92" s="76"/>
    </row>
    <row r="93" spans="1:8" ht="16.5" customHeight="1">
      <c r="A93" s="95">
        <v>2</v>
      </c>
      <c r="B93" s="96" t="s">
        <v>14</v>
      </c>
      <c r="C93" s="93"/>
      <c r="D93" s="93"/>
      <c r="E93" s="93"/>
      <c r="F93" s="93"/>
      <c r="G93" s="97"/>
      <c r="H93" s="76"/>
    </row>
    <row r="94" spans="1:8" ht="13.5" customHeight="1">
      <c r="A94" s="18">
        <v>2.01</v>
      </c>
      <c r="B94" s="11" t="s">
        <v>21</v>
      </c>
      <c r="C94" s="176">
        <f>+C90*1.7</f>
        <v>221</v>
      </c>
      <c r="D94" s="19" t="s">
        <v>7</v>
      </c>
      <c r="E94" s="15">
        <f>+E69</f>
        <v>0</v>
      </c>
      <c r="F94" s="34">
        <f>C94*E94</f>
        <v>0</v>
      </c>
      <c r="G94" s="99"/>
      <c r="H94" s="77"/>
    </row>
    <row r="95" spans="1:8" ht="25.5" customHeight="1">
      <c r="A95" s="10">
        <v>2.02</v>
      </c>
      <c r="B95" s="11" t="s">
        <v>22</v>
      </c>
      <c r="C95" s="176">
        <f>(1+0.5)*0.15*C90*1.3</f>
        <v>38.025</v>
      </c>
      <c r="D95" s="19" t="s">
        <v>8</v>
      </c>
      <c r="E95" s="15">
        <f>+E69</f>
        <v>0</v>
      </c>
      <c r="F95" s="34">
        <f>C95*E95</f>
        <v>0</v>
      </c>
      <c r="G95" s="100"/>
      <c r="H95" s="78"/>
    </row>
    <row r="96" spans="1:8" ht="24" customHeight="1">
      <c r="A96" s="10">
        <v>2.03</v>
      </c>
      <c r="B96" s="11" t="s">
        <v>29</v>
      </c>
      <c r="C96" s="176">
        <f>+C100*0.2+C99*0.2</f>
        <v>38</v>
      </c>
      <c r="D96" s="19" t="s">
        <v>8</v>
      </c>
      <c r="E96" s="15">
        <f>+E70</f>
        <v>0</v>
      </c>
      <c r="F96" s="34">
        <f>C96*E96</f>
        <v>0</v>
      </c>
      <c r="G96" s="38">
        <f>F96+F95+F94</f>
        <v>0</v>
      </c>
      <c r="H96" s="76"/>
    </row>
    <row r="97" spans="1:8" ht="9" customHeight="1">
      <c r="A97" s="30"/>
      <c r="B97" s="40"/>
      <c r="C97" s="85"/>
      <c r="D97" s="86"/>
      <c r="E97" s="87"/>
      <c r="G97" s="40"/>
      <c r="H97" s="76"/>
    </row>
    <row r="98" spans="1:8" ht="16.5" customHeight="1">
      <c r="A98" s="95">
        <v>3</v>
      </c>
      <c r="B98" s="96" t="s">
        <v>23</v>
      </c>
      <c r="C98" s="93"/>
      <c r="D98" s="93"/>
      <c r="E98" s="93"/>
      <c r="F98" s="93"/>
      <c r="G98" s="97"/>
      <c r="H98" s="76"/>
    </row>
    <row r="99" spans="1:8" ht="18" customHeight="1">
      <c r="A99" s="10">
        <v>3.01</v>
      </c>
      <c r="B99" s="162" t="s">
        <v>47</v>
      </c>
      <c r="C99" s="171">
        <v>60</v>
      </c>
      <c r="D99" s="16" t="s">
        <v>1</v>
      </c>
      <c r="E99" s="172">
        <f>E45</f>
        <v>0</v>
      </c>
      <c r="F99" s="172">
        <f>C99*E99</f>
        <v>0</v>
      </c>
      <c r="G99" s="173"/>
      <c r="H99" s="76"/>
    </row>
    <row r="100" spans="1:8" ht="25.5" customHeight="1">
      <c r="A100" s="10">
        <v>3.02</v>
      </c>
      <c r="B100" s="11" t="s">
        <v>24</v>
      </c>
      <c r="C100" s="15">
        <f>+C90</f>
        <v>130</v>
      </c>
      <c r="D100" s="16" t="s">
        <v>1</v>
      </c>
      <c r="E100" s="15">
        <f>+E73</f>
        <v>0</v>
      </c>
      <c r="F100" s="34">
        <f>C100*E100</f>
        <v>0</v>
      </c>
      <c r="G100" s="174"/>
      <c r="H100" s="76"/>
    </row>
    <row r="101" spans="1:8" ht="36" customHeight="1">
      <c r="A101" s="10">
        <v>3.03</v>
      </c>
      <c r="B101" s="11" t="s">
        <v>30</v>
      </c>
      <c r="C101" s="31">
        <f>C100</f>
        <v>130</v>
      </c>
      <c r="D101" s="19" t="s">
        <v>7</v>
      </c>
      <c r="E101" s="15">
        <f>+E74</f>
        <v>0</v>
      </c>
      <c r="F101" s="32">
        <f>C101*E101</f>
        <v>0</v>
      </c>
      <c r="G101" s="99">
        <f>F101+F100+F99</f>
        <v>0</v>
      </c>
      <c r="H101" s="76"/>
    </row>
    <row r="102" spans="1:8" ht="9.75" customHeight="1">
      <c r="A102" s="30"/>
      <c r="B102" s="40"/>
      <c r="C102" s="85"/>
      <c r="D102" s="86"/>
      <c r="E102" s="87"/>
      <c r="G102" s="142"/>
      <c r="H102" s="76"/>
    </row>
    <row r="103" spans="1:8" ht="16.5" customHeight="1">
      <c r="A103" s="95">
        <v>4</v>
      </c>
      <c r="B103" s="96" t="s">
        <v>25</v>
      </c>
      <c r="C103" s="93"/>
      <c r="D103" s="93"/>
      <c r="E103" s="93"/>
      <c r="F103" s="93"/>
      <c r="G103" s="97"/>
      <c r="H103" s="76"/>
    </row>
    <row r="104" spans="1:8" ht="12.75" customHeight="1">
      <c r="A104" s="10">
        <v>4.01</v>
      </c>
      <c r="B104" s="14" t="s">
        <v>26</v>
      </c>
      <c r="C104" s="29">
        <v>1</v>
      </c>
      <c r="D104" s="13" t="s">
        <v>4</v>
      </c>
      <c r="E104" s="33">
        <f>+E77</f>
        <v>0</v>
      </c>
      <c r="F104" s="69">
        <f>C104*E104</f>
        <v>0</v>
      </c>
      <c r="G104" s="99">
        <f>F104</f>
        <v>0</v>
      </c>
      <c r="H104" s="76"/>
    </row>
    <row r="105" spans="1:8" ht="9" customHeight="1" thickBot="1">
      <c r="A105" s="121"/>
      <c r="B105" s="163"/>
      <c r="C105" s="123"/>
      <c r="D105" s="124"/>
      <c r="E105" s="144"/>
      <c r="F105" s="153"/>
      <c r="G105" s="154"/>
      <c r="H105" s="76"/>
    </row>
    <row r="106" spans="1:8" ht="24.75" customHeight="1" thickBot="1" thickTop="1">
      <c r="A106" s="21" t="s">
        <v>38</v>
      </c>
      <c r="B106" s="22"/>
      <c r="C106" s="22"/>
      <c r="D106" s="20"/>
      <c r="E106" s="20"/>
      <c r="F106" s="106"/>
      <c r="G106" s="74">
        <f>G104+G101+G96+G91</f>
        <v>0</v>
      </c>
      <c r="H106" s="79"/>
    </row>
    <row r="107" spans="1:8" ht="9" customHeight="1" thickBot="1" thickTop="1">
      <c r="A107" s="102"/>
      <c r="B107" s="103"/>
      <c r="C107" s="103"/>
      <c r="D107" s="103"/>
      <c r="E107" s="103"/>
      <c r="F107" s="103"/>
      <c r="G107" s="104"/>
      <c r="H107" s="76"/>
    </row>
    <row r="108" spans="1:8" ht="9.75" customHeight="1" thickTop="1">
      <c r="A108" s="3"/>
      <c r="B108" s="3"/>
      <c r="C108" s="3"/>
      <c r="D108" s="3"/>
      <c r="E108" s="3"/>
      <c r="F108" s="3"/>
      <c r="G108" s="3"/>
      <c r="H108" s="160"/>
    </row>
    <row r="109" spans="1:8" ht="9.75" customHeight="1" thickBot="1">
      <c r="A109" s="103"/>
      <c r="B109" s="103"/>
      <c r="C109" s="103"/>
      <c r="D109" s="103"/>
      <c r="E109" s="103"/>
      <c r="F109" s="103"/>
      <c r="G109" s="103"/>
      <c r="H109" s="160"/>
    </row>
    <row r="110" spans="1:8" ht="9.75" customHeight="1" thickTop="1">
      <c r="A110" s="118"/>
      <c r="B110" s="119"/>
      <c r="C110" s="119"/>
      <c r="D110" s="119"/>
      <c r="E110" s="119"/>
      <c r="F110" s="119"/>
      <c r="G110" s="120"/>
      <c r="H110" s="76"/>
    </row>
    <row r="111" spans="1:8" ht="13.5" customHeight="1">
      <c r="A111" s="102" t="s">
        <v>39</v>
      </c>
      <c r="B111" s="103"/>
      <c r="C111" s="103"/>
      <c r="D111" s="103"/>
      <c r="E111" s="103"/>
      <c r="F111" s="103"/>
      <c r="G111" s="104"/>
      <c r="H111" s="76"/>
    </row>
    <row r="112" spans="1:8" ht="9.75" customHeight="1">
      <c r="A112" s="102"/>
      <c r="B112" s="103"/>
      <c r="C112" s="103"/>
      <c r="D112" s="103"/>
      <c r="E112" s="103"/>
      <c r="F112" s="103"/>
      <c r="G112" s="104"/>
      <c r="H112" s="76"/>
    </row>
    <row r="113" spans="1:8" ht="13.5" customHeight="1">
      <c r="A113" s="4" t="s">
        <v>52</v>
      </c>
      <c r="B113" s="5"/>
      <c r="C113" s="5"/>
      <c r="D113" s="5"/>
      <c r="E113" s="5"/>
      <c r="F113" s="36"/>
      <c r="G113" s="83"/>
      <c r="H113" s="76"/>
    </row>
    <row r="114" spans="1:8" ht="12.75" customHeight="1" thickBot="1">
      <c r="A114" s="72"/>
      <c r="B114" s="73"/>
      <c r="C114" s="73"/>
      <c r="D114" s="73"/>
      <c r="E114" s="73"/>
      <c r="F114" s="75"/>
      <c r="G114" s="101">
        <v>44649</v>
      </c>
      <c r="H114" s="76"/>
    </row>
    <row r="115" spans="1:8" ht="39.75" customHeight="1" thickTop="1">
      <c r="A115" s="65" t="s">
        <v>3</v>
      </c>
      <c r="B115" s="66" t="s">
        <v>9</v>
      </c>
      <c r="C115" s="66" t="s">
        <v>0</v>
      </c>
      <c r="D115" s="66" t="s">
        <v>2</v>
      </c>
      <c r="E115" s="67" t="s">
        <v>10</v>
      </c>
      <c r="F115" s="68" t="s">
        <v>5</v>
      </c>
      <c r="G115" s="98" t="s">
        <v>19</v>
      </c>
      <c r="H115" s="76"/>
    </row>
    <row r="116" spans="1:8" ht="18" customHeight="1">
      <c r="A116" s="90" t="s">
        <v>11</v>
      </c>
      <c r="B116" s="91" t="s">
        <v>12</v>
      </c>
      <c r="C116" s="92"/>
      <c r="D116" s="92"/>
      <c r="E116" s="92"/>
      <c r="F116" s="93"/>
      <c r="G116" s="94"/>
      <c r="H116" s="76"/>
    </row>
    <row r="117" spans="1:8" ht="13.5" customHeight="1">
      <c r="A117" s="10">
        <v>1.01</v>
      </c>
      <c r="B117" s="11" t="s">
        <v>13</v>
      </c>
      <c r="C117" s="28">
        <v>1</v>
      </c>
      <c r="D117" s="13" t="s">
        <v>4</v>
      </c>
      <c r="E117" s="13">
        <f>+E89</f>
        <v>0</v>
      </c>
      <c r="F117" s="29">
        <f>C117*E117</f>
        <v>0</v>
      </c>
      <c r="G117" s="88"/>
      <c r="H117" s="79"/>
    </row>
    <row r="118" spans="1:8" ht="13.5" customHeight="1">
      <c r="A118" s="10">
        <v>1.02</v>
      </c>
      <c r="B118" s="11" t="s">
        <v>33</v>
      </c>
      <c r="C118" s="28">
        <v>390</v>
      </c>
      <c r="D118" s="16" t="s">
        <v>1</v>
      </c>
      <c r="E118" s="12">
        <f>+E90</f>
        <v>0</v>
      </c>
      <c r="F118" s="39">
        <f>C118*E118</f>
        <v>0</v>
      </c>
      <c r="G118" s="89"/>
      <c r="H118" s="76"/>
    </row>
    <row r="119" spans="1:8" ht="13.5" customHeight="1">
      <c r="A119" s="10">
        <v>1.03</v>
      </c>
      <c r="B119" s="14" t="s">
        <v>20</v>
      </c>
      <c r="C119" s="29">
        <v>1</v>
      </c>
      <c r="D119" s="13" t="s">
        <v>4</v>
      </c>
      <c r="E119" s="13">
        <f>+E91</f>
        <v>0</v>
      </c>
      <c r="F119" s="29">
        <f>C119*E119</f>
        <v>0</v>
      </c>
      <c r="G119" s="84">
        <f>F119+F118+F117</f>
        <v>0</v>
      </c>
      <c r="H119" s="81"/>
    </row>
    <row r="120" spans="1:8" ht="9.75" customHeight="1">
      <c r="A120" s="30"/>
      <c r="B120" s="40"/>
      <c r="C120" s="85"/>
      <c r="D120" s="86"/>
      <c r="E120" s="87"/>
      <c r="G120" s="40"/>
      <c r="H120" s="76"/>
    </row>
    <row r="121" spans="1:8" ht="18" customHeight="1">
      <c r="A121" s="95">
        <v>2</v>
      </c>
      <c r="B121" s="96" t="s">
        <v>14</v>
      </c>
      <c r="C121" s="93"/>
      <c r="D121" s="93"/>
      <c r="E121" s="93"/>
      <c r="F121" s="93"/>
      <c r="G121" s="97"/>
      <c r="H121" s="76"/>
    </row>
    <row r="122" spans="1:8" ht="13.5" customHeight="1">
      <c r="A122" s="18">
        <v>2.01</v>
      </c>
      <c r="B122" s="11" t="s">
        <v>21</v>
      </c>
      <c r="C122" s="176">
        <f>+C118*1.7</f>
        <v>663</v>
      </c>
      <c r="D122" s="19" t="s">
        <v>7</v>
      </c>
      <c r="E122" s="15">
        <f>+E94</f>
        <v>0</v>
      </c>
      <c r="F122" s="34">
        <f>C122*E122</f>
        <v>0</v>
      </c>
      <c r="G122" s="99"/>
      <c r="H122" s="76"/>
    </row>
    <row r="123" spans="1:8" ht="25.5" customHeight="1">
      <c r="A123" s="10">
        <v>2.02</v>
      </c>
      <c r="B123" s="11" t="s">
        <v>22</v>
      </c>
      <c r="C123" s="176">
        <f>(1+0.5)*0.15*C118*1.3</f>
        <v>114.07499999999999</v>
      </c>
      <c r="D123" s="19" t="s">
        <v>8</v>
      </c>
      <c r="E123" s="15">
        <f>+E95</f>
        <v>0</v>
      </c>
      <c r="F123" s="34">
        <f>C123*E123</f>
        <v>0</v>
      </c>
      <c r="G123" s="100"/>
      <c r="H123" s="76"/>
    </row>
    <row r="124" spans="1:8" ht="25.5" customHeight="1">
      <c r="A124" s="10">
        <v>2.03</v>
      </c>
      <c r="B124" s="11" t="s">
        <v>29</v>
      </c>
      <c r="C124" s="176">
        <f>+C128*0.2</f>
        <v>78</v>
      </c>
      <c r="D124" s="19" t="s">
        <v>8</v>
      </c>
      <c r="E124" s="15">
        <f>+E96</f>
        <v>0</v>
      </c>
      <c r="F124" s="34">
        <f>C124*E124</f>
        <v>0</v>
      </c>
      <c r="G124" s="38">
        <f>F124+F123+F122</f>
        <v>0</v>
      </c>
      <c r="H124" s="76"/>
    </row>
    <row r="125" spans="1:8" ht="9.75" customHeight="1">
      <c r="A125" s="30"/>
      <c r="B125" s="40"/>
      <c r="C125" s="85"/>
      <c r="D125" s="86"/>
      <c r="E125" s="87"/>
      <c r="G125" s="40"/>
      <c r="H125" s="76"/>
    </row>
    <row r="126" spans="1:8" ht="18" customHeight="1">
      <c r="A126" s="95">
        <v>3</v>
      </c>
      <c r="B126" s="96" t="s">
        <v>23</v>
      </c>
      <c r="C126" s="93"/>
      <c r="D126" s="93"/>
      <c r="E126" s="93"/>
      <c r="F126" s="93"/>
      <c r="G126" s="97"/>
      <c r="H126" s="76"/>
    </row>
    <row r="127" spans="1:8" ht="24.75" customHeight="1">
      <c r="A127" s="10">
        <v>3.01</v>
      </c>
      <c r="B127" s="11" t="s">
        <v>24</v>
      </c>
      <c r="C127" s="15">
        <f>+C118</f>
        <v>390</v>
      </c>
      <c r="D127" s="16" t="s">
        <v>1</v>
      </c>
      <c r="E127" s="15">
        <f>+E100</f>
        <v>0</v>
      </c>
      <c r="F127" s="34">
        <f>C127*E127</f>
        <v>0</v>
      </c>
      <c r="G127" s="105"/>
      <c r="H127" s="76"/>
    </row>
    <row r="128" spans="1:8" ht="36" customHeight="1">
      <c r="A128" s="10">
        <v>3.02</v>
      </c>
      <c r="B128" s="11" t="s">
        <v>30</v>
      </c>
      <c r="C128" s="31">
        <f>C127</f>
        <v>390</v>
      </c>
      <c r="D128" s="19" t="s">
        <v>7</v>
      </c>
      <c r="E128" s="15">
        <f>+E101</f>
        <v>0</v>
      </c>
      <c r="F128" s="32">
        <f>C128*E128</f>
        <v>0</v>
      </c>
      <c r="G128" s="99">
        <f>F128+F127</f>
        <v>0</v>
      </c>
      <c r="H128" s="76"/>
    </row>
    <row r="129" spans="1:8" ht="9.75" customHeight="1">
      <c r="A129" s="30"/>
      <c r="B129" s="40"/>
      <c r="C129" s="85"/>
      <c r="D129" s="86"/>
      <c r="E129" s="87"/>
      <c r="G129" s="142"/>
      <c r="H129" s="81"/>
    </row>
    <row r="130" spans="1:8" ht="18" customHeight="1">
      <c r="A130" s="95">
        <v>4</v>
      </c>
      <c r="B130" s="96" t="s">
        <v>25</v>
      </c>
      <c r="C130" s="93"/>
      <c r="D130" s="93"/>
      <c r="E130" s="93"/>
      <c r="F130" s="93"/>
      <c r="G130" s="97"/>
      <c r="H130" s="76"/>
    </row>
    <row r="131" spans="1:8" ht="13.5" customHeight="1">
      <c r="A131" s="10">
        <v>4.01</v>
      </c>
      <c r="B131" s="14" t="s">
        <v>26</v>
      </c>
      <c r="C131" s="29">
        <v>1</v>
      </c>
      <c r="D131" s="13" t="s">
        <v>4</v>
      </c>
      <c r="E131" s="33">
        <f>+E104</f>
        <v>0</v>
      </c>
      <c r="F131" s="69">
        <f>C131*E131</f>
        <v>0</v>
      </c>
      <c r="G131" s="99">
        <f>F131</f>
        <v>0</v>
      </c>
      <c r="H131" s="76"/>
    </row>
    <row r="132" spans="1:8" ht="9.75" customHeight="1" thickBot="1">
      <c r="A132" s="121"/>
      <c r="B132" s="163"/>
      <c r="C132" s="123"/>
      <c r="D132" s="124"/>
      <c r="E132" s="144"/>
      <c r="F132" s="153"/>
      <c r="G132" s="154"/>
      <c r="H132" s="76"/>
    </row>
    <row r="133" spans="1:8" ht="24.75" customHeight="1" thickBot="1" thickTop="1">
      <c r="A133" s="21" t="s">
        <v>40</v>
      </c>
      <c r="B133" s="22"/>
      <c r="C133" s="22"/>
      <c r="D133" s="20"/>
      <c r="E133" s="20"/>
      <c r="F133" s="106"/>
      <c r="G133" s="74">
        <f>G131+G128+G124+G119</f>
        <v>0</v>
      </c>
      <c r="H133" s="76"/>
    </row>
    <row r="134" spans="1:8" ht="9.75" customHeight="1" thickBot="1" thickTop="1">
      <c r="A134" s="70"/>
      <c r="B134" s="71"/>
      <c r="C134" s="71"/>
      <c r="D134" s="71"/>
      <c r="E134" s="71"/>
      <c r="F134" s="71"/>
      <c r="G134" s="164"/>
      <c r="H134" s="76"/>
    </row>
    <row r="135" spans="1:8" ht="13.5" customHeight="1" thickBot="1" thickTop="1">
      <c r="A135" s="21" t="s">
        <v>41</v>
      </c>
      <c r="B135" s="22"/>
      <c r="C135" s="22"/>
      <c r="D135" s="20"/>
      <c r="E135" s="20"/>
      <c r="F135" s="165"/>
      <c r="G135" s="167">
        <f>G133+G106+G79+G52+G25</f>
        <v>0</v>
      </c>
      <c r="H135" s="107"/>
    </row>
    <row r="136" spans="1:8" ht="13.5" customHeight="1" thickTop="1">
      <c r="A136" s="41" t="s">
        <v>18</v>
      </c>
      <c r="B136" s="42"/>
      <c r="C136" s="42"/>
      <c r="D136" s="42"/>
      <c r="E136" s="42"/>
      <c r="F136" s="42"/>
      <c r="G136" s="166"/>
      <c r="H136" s="108"/>
    </row>
    <row r="137" spans="1:8" ht="13.5" customHeight="1">
      <c r="A137" s="47" t="s">
        <v>15</v>
      </c>
      <c r="B137" s="48"/>
      <c r="C137" s="44">
        <v>10</v>
      </c>
      <c r="D137" s="43" t="s">
        <v>6</v>
      </c>
      <c r="E137" s="35">
        <f>(C137/100)*G135</f>
        <v>0</v>
      </c>
      <c r="F137" s="53"/>
      <c r="G137" s="37"/>
      <c r="H137" s="108"/>
    </row>
    <row r="138" spans="1:8" ht="13.5" customHeight="1">
      <c r="A138" s="47" t="s">
        <v>44</v>
      </c>
      <c r="B138" s="48"/>
      <c r="C138" s="44">
        <v>5</v>
      </c>
      <c r="D138" s="43" t="s">
        <v>6</v>
      </c>
      <c r="E138" s="35">
        <f>(C138/100)*G135</f>
        <v>0</v>
      </c>
      <c r="F138" s="54"/>
      <c r="G138" s="37"/>
      <c r="H138" s="108"/>
    </row>
    <row r="139" spans="1:8" ht="13.5" customHeight="1">
      <c r="A139" s="47" t="s">
        <v>45</v>
      </c>
      <c r="B139" s="48"/>
      <c r="C139" s="44">
        <v>4.5</v>
      </c>
      <c r="D139" s="43" t="s">
        <v>6</v>
      </c>
      <c r="E139" s="35">
        <f>(C139/100)*G135</f>
        <v>0</v>
      </c>
      <c r="F139" s="54"/>
      <c r="G139" s="37"/>
      <c r="H139" s="108"/>
    </row>
    <row r="140" spans="1:8" ht="13.5" customHeight="1">
      <c r="A140" s="47" t="s">
        <v>16</v>
      </c>
      <c r="B140" s="48"/>
      <c r="C140" s="44">
        <v>3</v>
      </c>
      <c r="D140" s="43" t="s">
        <v>6</v>
      </c>
      <c r="E140" s="35">
        <f>(C140/100)*G135</f>
        <v>0</v>
      </c>
      <c r="F140" s="54"/>
      <c r="G140" s="37"/>
      <c r="H140" s="108"/>
    </row>
    <row r="141" spans="1:8" ht="13.5" customHeight="1">
      <c r="A141" s="49" t="s">
        <v>42</v>
      </c>
      <c r="B141" s="50"/>
      <c r="C141" s="44">
        <v>0.1</v>
      </c>
      <c r="D141" s="43" t="s">
        <v>6</v>
      </c>
      <c r="E141" s="35">
        <f>(C141/100)*G135</f>
        <v>0</v>
      </c>
      <c r="F141" s="54"/>
      <c r="G141" s="37"/>
      <c r="H141" s="108"/>
    </row>
    <row r="142" spans="1:8" ht="13.5" customHeight="1">
      <c r="A142" s="51" t="s">
        <v>17</v>
      </c>
      <c r="B142" s="52"/>
      <c r="C142" s="44">
        <v>18</v>
      </c>
      <c r="D142" s="43" t="s">
        <v>6</v>
      </c>
      <c r="E142" s="35">
        <f>(C142/100)*E137</f>
        <v>0</v>
      </c>
      <c r="F142" s="56"/>
      <c r="G142" s="37"/>
      <c r="H142" s="108"/>
    </row>
    <row r="143" spans="1:8" ht="24.75" customHeight="1">
      <c r="A143" s="182" t="s">
        <v>46</v>
      </c>
      <c r="B143" s="183"/>
      <c r="C143" s="45">
        <v>1.86</v>
      </c>
      <c r="D143" s="43" t="s">
        <v>6</v>
      </c>
      <c r="E143" s="64">
        <f>(C143/100)*G135</f>
        <v>0</v>
      </c>
      <c r="F143" s="170"/>
      <c r="G143" s="37"/>
      <c r="H143" s="108"/>
    </row>
    <row r="144" spans="1:8" ht="13.5" customHeight="1">
      <c r="A144" s="184"/>
      <c r="B144" s="185"/>
      <c r="C144" s="45"/>
      <c r="D144" s="43"/>
      <c r="E144" s="175"/>
      <c r="F144" s="55">
        <f>E144+E143+E142+E141+E140+E139+E138+E137</f>
        <v>0</v>
      </c>
      <c r="G144" s="168">
        <f>F143+F144</f>
        <v>0</v>
      </c>
      <c r="H144" s="108"/>
    </row>
    <row r="145" spans="1:8" ht="13.5" customHeight="1" thickBot="1">
      <c r="A145" s="58"/>
      <c r="B145" s="59"/>
      <c r="C145" s="60"/>
      <c r="D145" s="61"/>
      <c r="E145" s="57"/>
      <c r="F145" s="46"/>
      <c r="G145" s="62"/>
      <c r="H145" s="108"/>
    </row>
    <row r="146" spans="1:8" ht="13.5" customHeight="1" thickBot="1" thickTop="1">
      <c r="A146" s="63" t="s">
        <v>43</v>
      </c>
      <c r="B146" s="20"/>
      <c r="C146" s="20"/>
      <c r="D146" s="20"/>
      <c r="E146" s="20"/>
      <c r="F146" s="169"/>
      <c r="G146" s="167">
        <f>G144+G135</f>
        <v>0</v>
      </c>
      <c r="H146" s="107"/>
    </row>
    <row r="147" spans="1:8" ht="9.75" customHeight="1" thickTop="1">
      <c r="A147" s="70"/>
      <c r="B147" s="71"/>
      <c r="C147" s="71"/>
      <c r="D147" s="71"/>
      <c r="E147" s="71"/>
      <c r="F147" s="71"/>
      <c r="G147" s="109"/>
      <c r="H147" s="76"/>
    </row>
    <row r="148" spans="1:8" ht="9.75" customHeight="1">
      <c r="A148" s="70"/>
      <c r="B148" s="71"/>
      <c r="C148" s="71"/>
      <c r="D148" s="71"/>
      <c r="E148" s="71"/>
      <c r="F148" s="71"/>
      <c r="G148" s="110"/>
      <c r="H148" s="76"/>
    </row>
    <row r="149" spans="1:9" ht="9.75" customHeight="1">
      <c r="A149" s="70"/>
      <c r="B149" s="71"/>
      <c r="C149" s="71"/>
      <c r="D149" s="71"/>
      <c r="E149" s="71"/>
      <c r="F149" s="71"/>
      <c r="G149" s="110"/>
      <c r="H149" s="76"/>
      <c r="I149" s="178"/>
    </row>
    <row r="150" spans="1:8" ht="9.75" customHeight="1">
      <c r="A150" s="70"/>
      <c r="B150" s="71"/>
      <c r="C150" s="71"/>
      <c r="D150" s="71"/>
      <c r="E150" s="71"/>
      <c r="F150" s="71"/>
      <c r="G150" s="110"/>
      <c r="H150" s="76"/>
    </row>
    <row r="151" spans="1:8" ht="9.75" customHeight="1">
      <c r="A151" s="70"/>
      <c r="B151" s="71"/>
      <c r="C151" s="71"/>
      <c r="D151" s="71"/>
      <c r="E151" s="71"/>
      <c r="F151" s="71"/>
      <c r="G151" s="110"/>
      <c r="H151" s="76"/>
    </row>
    <row r="152" spans="1:8" ht="9.75" customHeight="1">
      <c r="A152" s="70"/>
      <c r="B152" s="71"/>
      <c r="C152" s="71"/>
      <c r="D152" s="71"/>
      <c r="E152" s="71"/>
      <c r="F152" s="71"/>
      <c r="G152" s="110"/>
      <c r="H152" s="76"/>
    </row>
    <row r="153" spans="1:8" ht="9.75" customHeight="1">
      <c r="A153" s="70"/>
      <c r="B153" s="71"/>
      <c r="C153" s="71"/>
      <c r="D153" s="71"/>
      <c r="E153" s="71"/>
      <c r="F153" s="71"/>
      <c r="G153" s="110"/>
      <c r="H153" s="76"/>
    </row>
    <row r="154" spans="1:8" ht="9.75" customHeight="1">
      <c r="A154" s="70"/>
      <c r="B154" s="71"/>
      <c r="C154" s="71"/>
      <c r="D154" s="71"/>
      <c r="E154" s="71"/>
      <c r="F154" s="71"/>
      <c r="G154" s="110"/>
      <c r="H154" s="76"/>
    </row>
    <row r="155" spans="1:8" ht="10.5" customHeight="1">
      <c r="A155" s="6"/>
      <c r="B155" s="7"/>
      <c r="C155" s="7"/>
      <c r="D155" s="7"/>
      <c r="E155" s="7"/>
      <c r="F155" s="7"/>
      <c r="G155" s="111"/>
      <c r="H155" s="76"/>
    </row>
    <row r="156" spans="1:8" ht="12" customHeight="1">
      <c r="A156" s="26"/>
      <c r="B156" s="23"/>
      <c r="C156" s="23"/>
      <c r="D156" s="23"/>
      <c r="E156" s="23"/>
      <c r="F156" s="23"/>
      <c r="G156" s="112"/>
      <c r="H156" s="76"/>
    </row>
    <row r="157" spans="1:8" ht="12" customHeight="1">
      <c r="A157" s="6"/>
      <c r="B157" s="7"/>
      <c r="C157" s="7"/>
      <c r="D157" s="7"/>
      <c r="E157" s="7"/>
      <c r="F157" s="7"/>
      <c r="G157" s="113"/>
      <c r="H157" s="76"/>
    </row>
    <row r="158" spans="1:8" ht="12" customHeight="1">
      <c r="A158" s="27"/>
      <c r="B158" s="7"/>
      <c r="C158" s="7"/>
      <c r="D158" s="7"/>
      <c r="E158" s="7"/>
      <c r="F158" s="7"/>
      <c r="G158" s="113"/>
      <c r="H158" s="76"/>
    </row>
    <row r="159" spans="1:8" ht="12" customHeight="1">
      <c r="A159" s="24"/>
      <c r="B159" s="25"/>
      <c r="C159" s="25"/>
      <c r="D159" s="25"/>
      <c r="E159" s="25"/>
      <c r="F159" s="25"/>
      <c r="G159" s="114"/>
      <c r="H159" s="76"/>
    </row>
    <row r="160" spans="1:8" ht="12" customHeight="1">
      <c r="A160" s="24"/>
      <c r="B160" s="25"/>
      <c r="C160" s="25"/>
      <c r="D160" s="25"/>
      <c r="E160" s="25"/>
      <c r="F160" s="25"/>
      <c r="G160" s="114"/>
      <c r="H160" s="76"/>
    </row>
    <row r="161" spans="1:8" ht="12" customHeight="1">
      <c r="A161" s="24"/>
      <c r="B161" s="25"/>
      <c r="C161" s="25"/>
      <c r="D161" s="25"/>
      <c r="E161" s="25"/>
      <c r="F161" s="25"/>
      <c r="G161" s="114"/>
      <c r="H161" s="76"/>
    </row>
    <row r="162" spans="1:8" ht="12" customHeight="1">
      <c r="A162" s="24"/>
      <c r="B162" s="25"/>
      <c r="C162" s="25"/>
      <c r="D162" s="25"/>
      <c r="E162" s="25"/>
      <c r="F162" s="25"/>
      <c r="G162" s="114"/>
      <c r="H162" s="76"/>
    </row>
    <row r="163" spans="1:8" ht="12" customHeight="1">
      <c r="A163" s="24"/>
      <c r="B163" s="25"/>
      <c r="C163" s="25"/>
      <c r="D163" s="25"/>
      <c r="E163" s="25"/>
      <c r="F163" s="25"/>
      <c r="G163" s="114"/>
      <c r="H163" s="76"/>
    </row>
    <row r="164" spans="1:8" ht="10.5" customHeight="1">
      <c r="A164" s="6"/>
      <c r="B164" s="7"/>
      <c r="C164" s="7"/>
      <c r="D164" s="7"/>
      <c r="E164" s="7"/>
      <c r="F164" s="7"/>
      <c r="G164" s="115"/>
      <c r="H164" s="76"/>
    </row>
    <row r="165" spans="1:8" ht="10.5" customHeight="1">
      <c r="A165" s="6"/>
      <c r="B165" s="7"/>
      <c r="C165" s="7"/>
      <c r="D165" s="7"/>
      <c r="E165" s="7"/>
      <c r="F165" s="7"/>
      <c r="G165" s="115"/>
      <c r="H165" s="76"/>
    </row>
    <row r="166" spans="1:8" ht="10.5" customHeight="1" thickBot="1">
      <c r="A166" s="6"/>
      <c r="B166" s="7"/>
      <c r="C166" s="7"/>
      <c r="D166" s="7"/>
      <c r="E166" s="7"/>
      <c r="F166" s="7"/>
      <c r="G166" s="116"/>
      <c r="H166" s="76"/>
    </row>
    <row r="167" spans="1:7" ht="13.5" thickTop="1">
      <c r="A167" s="8"/>
      <c r="B167" s="8"/>
      <c r="C167" s="8"/>
      <c r="D167" s="8"/>
      <c r="E167" s="8"/>
      <c r="F167" s="8"/>
      <c r="G167" s="8"/>
    </row>
    <row r="168" spans="1:7" ht="12" customHeight="1">
      <c r="A168" s="9"/>
      <c r="B168" s="9"/>
      <c r="C168" s="9"/>
      <c r="D168" s="9"/>
      <c r="E168" s="9"/>
      <c r="F168" s="9"/>
      <c r="G168" s="9"/>
    </row>
    <row r="169" spans="1:7" ht="12" customHeight="1">
      <c r="A169" s="9"/>
      <c r="B169" s="9"/>
      <c r="C169" s="9"/>
      <c r="D169" s="9"/>
      <c r="E169" s="9"/>
      <c r="F169" s="9"/>
      <c r="G169" s="9"/>
    </row>
    <row r="170" spans="1:7" ht="12" customHeight="1">
      <c r="A170" s="9"/>
      <c r="B170" s="9"/>
      <c r="C170" s="9"/>
      <c r="D170" s="9"/>
      <c r="E170" s="9"/>
      <c r="F170" s="9"/>
      <c r="G170" s="9"/>
    </row>
    <row r="171" spans="1:7" ht="12" customHeight="1">
      <c r="A171" s="9"/>
      <c r="B171" s="9"/>
      <c r="C171" s="9"/>
      <c r="D171" s="9"/>
      <c r="E171" s="9"/>
      <c r="F171" s="9"/>
      <c r="G171" s="9"/>
    </row>
    <row r="172" spans="1:7" ht="12" customHeight="1">
      <c r="A172" s="9"/>
      <c r="B172" s="9"/>
      <c r="C172" s="9"/>
      <c r="D172" s="9"/>
      <c r="E172" s="9"/>
      <c r="F172" s="9"/>
      <c r="G172" s="9"/>
    </row>
    <row r="173" spans="1:7" ht="12" customHeight="1">
      <c r="A173" s="9"/>
      <c r="B173" s="9"/>
      <c r="C173" s="9"/>
      <c r="D173" s="9"/>
      <c r="E173" s="9"/>
      <c r="F173" s="9"/>
      <c r="G173" s="9"/>
    </row>
    <row r="174" spans="1:7" ht="12.75">
      <c r="A174" s="9"/>
      <c r="B174" s="9"/>
      <c r="C174" s="9"/>
      <c r="D174" s="9"/>
      <c r="E174" s="9"/>
      <c r="F174" s="9"/>
      <c r="G174" s="9"/>
    </row>
    <row r="175" spans="1:7" ht="12.75">
      <c r="A175" s="9"/>
      <c r="B175" s="9"/>
      <c r="C175" s="9"/>
      <c r="D175" s="9"/>
      <c r="E175" s="9"/>
      <c r="F175" s="9"/>
      <c r="G175" s="9"/>
    </row>
    <row r="176" spans="1:7" ht="12.75">
      <c r="A176" s="9"/>
      <c r="B176" s="9"/>
      <c r="C176" s="9"/>
      <c r="D176" s="9"/>
      <c r="E176" s="9"/>
      <c r="F176" s="9"/>
      <c r="G176" s="9"/>
    </row>
    <row r="177" spans="1:7" ht="12.75">
      <c r="A177" s="9"/>
      <c r="B177" s="9"/>
      <c r="C177" s="9"/>
      <c r="D177" s="9"/>
      <c r="E177" s="9"/>
      <c r="F177" s="9"/>
      <c r="G177" s="9"/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9"/>
      <c r="B179" s="9"/>
      <c r="C179" s="9"/>
      <c r="D179" s="9"/>
      <c r="E179" s="9"/>
      <c r="F179" s="9"/>
      <c r="G179" s="9"/>
    </row>
    <row r="180" spans="1:7" ht="12.75">
      <c r="A180" s="9"/>
      <c r="B180" s="9"/>
      <c r="C180" s="9"/>
      <c r="D180" s="9"/>
      <c r="E180" s="9"/>
      <c r="F180" s="9"/>
      <c r="G180" s="9"/>
    </row>
    <row r="181" spans="1:7" ht="12.75">
      <c r="A181" s="9"/>
      <c r="B181" s="9"/>
      <c r="C181" s="9"/>
      <c r="D181" s="9"/>
      <c r="E181" s="9"/>
      <c r="F181" s="9"/>
      <c r="G181" s="9"/>
    </row>
    <row r="182" spans="1:7" ht="12.75">
      <c r="A182" s="9"/>
      <c r="B182" s="9"/>
      <c r="C182" s="9"/>
      <c r="D182" s="9"/>
      <c r="E182" s="9"/>
      <c r="F182" s="9"/>
      <c r="G182" s="9"/>
    </row>
    <row r="183" spans="1:7" ht="12.75">
      <c r="A183" s="9"/>
      <c r="B183" s="9"/>
      <c r="C183" s="9"/>
      <c r="D183" s="9"/>
      <c r="E183" s="9"/>
      <c r="F183" s="9"/>
      <c r="G183" s="9"/>
    </row>
  </sheetData>
  <sheetProtection/>
  <mergeCells count="2">
    <mergeCell ref="A143:B143"/>
    <mergeCell ref="A144:B144"/>
  </mergeCells>
  <printOptions/>
  <pageMargins left="1.08" right="0.7" top="0.75" bottom="0.75" header="0.41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Juan Dominguez Solano</cp:lastModifiedBy>
  <cp:lastPrinted>2013-08-28T13:09:07Z</cp:lastPrinted>
  <dcterms:created xsi:type="dcterms:W3CDTF">2008-09-13T20:03:46Z</dcterms:created>
  <dcterms:modified xsi:type="dcterms:W3CDTF">2022-08-19T16:41:47Z</dcterms:modified>
  <cp:category/>
  <cp:version/>
  <cp:contentType/>
  <cp:contentStatus/>
</cp:coreProperties>
</file>